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90" windowWidth="22875" windowHeight="11250"/>
  </bookViews>
  <sheets>
    <sheet name="men" sheetId="1" r:id="rId1"/>
    <sheet name="women" sheetId="2" r:id="rId2"/>
    <sheet name="combined" sheetId="11" r:id="rId3"/>
    <sheet name="Men Corr" sheetId="3" r:id="rId4"/>
    <sheet name="Women Corr" sheetId="4" r:id="rId5"/>
    <sheet name="Combined Corr" sheetId="12" r:id="rId6"/>
  </sheets>
  <calcPr calcId="125725"/>
</workbook>
</file>

<file path=xl/calcChain.xml><?xml version="1.0" encoding="utf-8"?>
<calcChain xmlns="http://schemas.openxmlformats.org/spreadsheetml/2006/main">
  <c r="C3" i="4"/>
  <c r="D3"/>
  <c r="E3"/>
  <c r="F3"/>
  <c r="G3"/>
  <c r="H3"/>
  <c r="I3"/>
  <c r="J3"/>
  <c r="K3"/>
  <c r="L3"/>
  <c r="M3"/>
  <c r="N3"/>
  <c r="O3"/>
  <c r="P3"/>
  <c r="Q3"/>
  <c r="R3"/>
  <c r="S3"/>
  <c r="T3"/>
  <c r="U3"/>
  <c r="V3"/>
  <c r="B3"/>
  <c r="C3" i="3"/>
  <c r="D3"/>
  <c r="E3"/>
  <c r="F3"/>
  <c r="G3"/>
  <c r="H3"/>
  <c r="I3"/>
  <c r="J3"/>
  <c r="K3"/>
  <c r="L3"/>
  <c r="M3"/>
  <c r="N3"/>
  <c r="O3"/>
  <c r="P3"/>
  <c r="Q3"/>
  <c r="R3"/>
  <c r="S3"/>
  <c r="T3"/>
  <c r="U3"/>
  <c r="V3"/>
  <c r="B3"/>
  <c r="T2" i="1"/>
  <c r="D91" i="11"/>
  <c r="E91"/>
  <c r="F91"/>
  <c r="G91"/>
  <c r="H91"/>
  <c r="I91"/>
  <c r="J91"/>
  <c r="K91"/>
  <c r="L91"/>
  <c r="M91"/>
  <c r="N91"/>
  <c r="O91"/>
  <c r="P91"/>
  <c r="Q91"/>
  <c r="D92"/>
  <c r="E92"/>
  <c r="F92"/>
  <c r="G92"/>
  <c r="H92"/>
  <c r="I92"/>
  <c r="J92"/>
  <c r="K92"/>
  <c r="L92"/>
  <c r="M92"/>
  <c r="N92"/>
  <c r="O92"/>
  <c r="P92"/>
  <c r="Q92"/>
  <c r="D93"/>
  <c r="E93"/>
  <c r="F93"/>
  <c r="G93"/>
  <c r="H93"/>
  <c r="I93"/>
  <c r="J93"/>
  <c r="K93"/>
  <c r="L93"/>
  <c r="M93"/>
  <c r="N93"/>
  <c r="O93"/>
  <c r="P93"/>
  <c r="Q93"/>
  <c r="D95"/>
  <c r="E95"/>
  <c r="F95"/>
  <c r="G95"/>
  <c r="H95"/>
  <c r="I95"/>
  <c r="J95"/>
  <c r="K95"/>
  <c r="L95"/>
  <c r="M95"/>
  <c r="N95"/>
  <c r="O95"/>
  <c r="P95"/>
  <c r="Q95"/>
  <c r="D96"/>
  <c r="D94" s="1"/>
  <c r="E96"/>
  <c r="E94" s="1"/>
  <c r="F96"/>
  <c r="G96"/>
  <c r="G94" s="1"/>
  <c r="H96"/>
  <c r="H94" s="1"/>
  <c r="I96"/>
  <c r="I94" s="1"/>
  <c r="J96"/>
  <c r="J94" s="1"/>
  <c r="K96"/>
  <c r="L96"/>
  <c r="L94" s="1"/>
  <c r="M96"/>
  <c r="M94" s="1"/>
  <c r="N96"/>
  <c r="O96"/>
  <c r="O94" s="1"/>
  <c r="P96"/>
  <c r="P94" s="1"/>
  <c r="Q96"/>
  <c r="Q94" s="1"/>
  <c r="D97"/>
  <c r="E97"/>
  <c r="F97"/>
  <c r="G97"/>
  <c r="H97"/>
  <c r="I97"/>
  <c r="J97"/>
  <c r="K97"/>
  <c r="L97"/>
  <c r="M97"/>
  <c r="N97"/>
  <c r="O97"/>
  <c r="P97"/>
  <c r="Q97"/>
  <c r="C97"/>
  <c r="C96"/>
  <c r="C95"/>
  <c r="C93"/>
  <c r="C92"/>
  <c r="C91"/>
  <c r="C94"/>
  <c r="T89"/>
  <c r="U89" s="1"/>
  <c r="R89"/>
  <c r="S89" s="1"/>
  <c r="T88"/>
  <c r="U88" s="1"/>
  <c r="T87"/>
  <c r="U87" s="1"/>
  <c r="R87"/>
  <c r="S87" s="1"/>
  <c r="V86"/>
  <c r="W86" s="1"/>
  <c r="T86"/>
  <c r="U86" s="1"/>
  <c r="R86"/>
  <c r="S86" s="1"/>
  <c r="R85"/>
  <c r="S85" s="1"/>
  <c r="T84"/>
  <c r="U84" s="1"/>
  <c r="R84"/>
  <c r="S84" s="1"/>
  <c r="T83"/>
  <c r="U83" s="1"/>
  <c r="R83"/>
  <c r="S83" s="1"/>
  <c r="V82"/>
  <c r="W82" s="1"/>
  <c r="T82"/>
  <c r="U82" s="1"/>
  <c r="R82"/>
  <c r="S82" s="1"/>
  <c r="R81"/>
  <c r="S81" s="1"/>
  <c r="V80"/>
  <c r="W80" s="1"/>
  <c r="T80"/>
  <c r="U80" s="1"/>
  <c r="R80"/>
  <c r="S80" s="1"/>
  <c r="T78"/>
  <c r="U78" s="1"/>
  <c r="R78"/>
  <c r="S78" s="1"/>
  <c r="V77"/>
  <c r="W77" s="1"/>
  <c r="R77"/>
  <c r="S77" s="1"/>
  <c r="V76"/>
  <c r="W76" s="1"/>
  <c r="R76"/>
  <c r="S76" s="1"/>
  <c r="T75"/>
  <c r="U75" s="1"/>
  <c r="V74"/>
  <c r="W74" s="1"/>
  <c r="T74"/>
  <c r="U74" s="1"/>
  <c r="R74"/>
  <c r="S74" s="1"/>
  <c r="V73"/>
  <c r="W73" s="1"/>
  <c r="R73"/>
  <c r="S73" s="1"/>
  <c r="V72"/>
  <c r="W72" s="1"/>
  <c r="T72"/>
  <c r="U72" s="1"/>
  <c r="R72"/>
  <c r="S72" s="1"/>
  <c r="V71"/>
  <c r="W71" s="1"/>
  <c r="T71"/>
  <c r="U71" s="1"/>
  <c r="R71"/>
  <c r="S71" s="1"/>
  <c r="R70"/>
  <c r="S70" s="1"/>
  <c r="R69"/>
  <c r="S69" s="1"/>
  <c r="R68"/>
  <c r="S68" s="1"/>
  <c r="V66"/>
  <c r="W66" s="1"/>
  <c r="T66"/>
  <c r="U66" s="1"/>
  <c r="R66"/>
  <c r="S66" s="1"/>
  <c r="T65"/>
  <c r="U65" s="1"/>
  <c r="R65"/>
  <c r="S65" s="1"/>
  <c r="V64"/>
  <c r="W64" s="1"/>
  <c r="R63"/>
  <c r="S63" s="1"/>
  <c r="V62"/>
  <c r="W62" s="1"/>
  <c r="T62"/>
  <c r="U62" s="1"/>
  <c r="R62"/>
  <c r="S62" s="1"/>
  <c r="T61"/>
  <c r="U61" s="1"/>
  <c r="R61"/>
  <c r="S61" s="1"/>
  <c r="T60"/>
  <c r="U60" s="1"/>
  <c r="T59"/>
  <c r="U59" s="1"/>
  <c r="R59"/>
  <c r="S59" s="1"/>
  <c r="V58"/>
  <c r="W58" s="1"/>
  <c r="R58"/>
  <c r="S58" s="1"/>
  <c r="V57"/>
  <c r="W57" s="1"/>
  <c r="T57"/>
  <c r="U57" s="1"/>
  <c r="R57"/>
  <c r="S57" s="1"/>
  <c r="V56"/>
  <c r="W56" s="1"/>
  <c r="T56"/>
  <c r="U56" s="1"/>
  <c r="R56"/>
  <c r="S56" s="1"/>
  <c r="T55"/>
  <c r="U55" s="1"/>
  <c r="R55"/>
  <c r="S55" s="1"/>
  <c r="R54"/>
  <c r="S54" s="1"/>
  <c r="V53"/>
  <c r="W53" s="1"/>
  <c r="T53"/>
  <c r="U53" s="1"/>
  <c r="R53"/>
  <c r="S53" s="1"/>
  <c r="T52"/>
  <c r="U52" s="1"/>
  <c r="R52"/>
  <c r="S52" s="1"/>
  <c r="R51"/>
  <c r="S51" s="1"/>
  <c r="V50"/>
  <c r="W50" s="1"/>
  <c r="T50"/>
  <c r="U50" s="1"/>
  <c r="R50"/>
  <c r="S50" s="1"/>
  <c r="V48"/>
  <c r="W48" s="1"/>
  <c r="T48"/>
  <c r="U48" s="1"/>
  <c r="R48"/>
  <c r="S48" s="1"/>
  <c r="T47"/>
  <c r="U47" s="1"/>
  <c r="R47"/>
  <c r="S47" s="1"/>
  <c r="T46"/>
  <c r="U46" s="1"/>
  <c r="R46"/>
  <c r="S46" s="1"/>
  <c r="U42"/>
  <c r="T42"/>
  <c r="S41"/>
  <c r="R41"/>
  <c r="V40"/>
  <c r="W40" s="1"/>
  <c r="T40"/>
  <c r="U40" s="1"/>
  <c r="S40"/>
  <c r="R40"/>
  <c r="W39"/>
  <c r="V39"/>
  <c r="T39"/>
  <c r="U39" s="1"/>
  <c r="R39"/>
  <c r="S39" s="1"/>
  <c r="W38"/>
  <c r="V38"/>
  <c r="U38"/>
  <c r="T38"/>
  <c r="R38"/>
  <c r="S38" s="1"/>
  <c r="T37"/>
  <c r="U37" s="1"/>
  <c r="S37"/>
  <c r="R37"/>
  <c r="S36"/>
  <c r="R36"/>
  <c r="T35"/>
  <c r="U35" s="1"/>
  <c r="R35"/>
  <c r="S35" s="1"/>
  <c r="U33"/>
  <c r="T33"/>
  <c r="S33"/>
  <c r="R33"/>
  <c r="T32"/>
  <c r="U32" s="1"/>
  <c r="R32"/>
  <c r="S32" s="1"/>
  <c r="S31"/>
  <c r="R31"/>
  <c r="W30"/>
  <c r="V30"/>
  <c r="R30"/>
  <c r="S30" s="1"/>
  <c r="V28"/>
  <c r="W28" s="1"/>
  <c r="U28"/>
  <c r="T28"/>
  <c r="S28"/>
  <c r="R28"/>
  <c r="T27"/>
  <c r="U27" s="1"/>
  <c r="R27"/>
  <c r="S27" s="1"/>
  <c r="W26"/>
  <c r="V26"/>
  <c r="U26"/>
  <c r="T26"/>
  <c r="R26"/>
  <c r="S26" s="1"/>
  <c r="V25"/>
  <c r="W25" s="1"/>
  <c r="U25"/>
  <c r="T25"/>
  <c r="S25"/>
  <c r="R25"/>
  <c r="V24"/>
  <c r="W24" s="1"/>
  <c r="T24"/>
  <c r="U24" s="1"/>
  <c r="S24"/>
  <c r="R24"/>
  <c r="S23"/>
  <c r="R23"/>
  <c r="T22"/>
  <c r="U22" s="1"/>
  <c r="R22"/>
  <c r="S22" s="1"/>
  <c r="W21"/>
  <c r="V21"/>
  <c r="U21"/>
  <c r="T21"/>
  <c r="R21"/>
  <c r="S21" s="1"/>
  <c r="T20"/>
  <c r="U20" s="1"/>
  <c r="S20"/>
  <c r="R20"/>
  <c r="W19"/>
  <c r="V19"/>
  <c r="R19"/>
  <c r="S19" s="1"/>
  <c r="V18"/>
  <c r="W18" s="1"/>
  <c r="U18"/>
  <c r="T18"/>
  <c r="S18"/>
  <c r="R18"/>
  <c r="T17"/>
  <c r="U17" s="1"/>
  <c r="R17"/>
  <c r="S17" s="1"/>
  <c r="W16"/>
  <c r="V16"/>
  <c r="U16"/>
  <c r="T16"/>
  <c r="R16"/>
  <c r="S16" s="1"/>
  <c r="R15"/>
  <c r="S15" s="1"/>
  <c r="S14"/>
  <c r="R14"/>
  <c r="W13"/>
  <c r="V13"/>
  <c r="R13"/>
  <c r="S13" s="1"/>
  <c r="V12"/>
  <c r="W12" s="1"/>
  <c r="U12"/>
  <c r="T12"/>
  <c r="S12"/>
  <c r="R12"/>
  <c r="T11"/>
  <c r="U11" s="1"/>
  <c r="R11"/>
  <c r="S11" s="1"/>
  <c r="U10"/>
  <c r="T10"/>
  <c r="S10"/>
  <c r="R10"/>
  <c r="V9"/>
  <c r="W9" s="1"/>
  <c r="T9"/>
  <c r="U9" s="1"/>
  <c r="S9"/>
  <c r="R9"/>
  <c r="W8"/>
  <c r="V8"/>
  <c r="T8"/>
  <c r="U8" s="1"/>
  <c r="R8"/>
  <c r="S8" s="1"/>
  <c r="W7"/>
  <c r="V7"/>
  <c r="U7"/>
  <c r="T7"/>
  <c r="R7"/>
  <c r="S7" s="1"/>
  <c r="R6"/>
  <c r="S6" s="1"/>
  <c r="W5"/>
  <c r="V5"/>
  <c r="U5"/>
  <c r="T5"/>
  <c r="R5"/>
  <c r="S5" s="1"/>
  <c r="V4"/>
  <c r="W4" s="1"/>
  <c r="U4"/>
  <c r="T4"/>
  <c r="S4"/>
  <c r="R4"/>
  <c r="T3"/>
  <c r="T91" s="1"/>
  <c r="R3"/>
  <c r="S3" s="1"/>
  <c r="W2"/>
  <c r="W92" s="1"/>
  <c r="V2"/>
  <c r="V92" s="1"/>
  <c r="S2"/>
  <c r="R2"/>
  <c r="R91" s="1"/>
  <c r="T37" i="1"/>
  <c r="U37" s="1"/>
  <c r="V8"/>
  <c r="W8" s="1"/>
  <c r="V5"/>
  <c r="W5" s="1"/>
  <c r="V11"/>
  <c r="W11" s="1"/>
  <c r="V29"/>
  <c r="W29" s="1"/>
  <c r="V38"/>
  <c r="W38" s="1"/>
  <c r="V10"/>
  <c r="W10" s="1"/>
  <c r="V18"/>
  <c r="W18" s="1"/>
  <c r="V2"/>
  <c r="V15"/>
  <c r="W15" s="1"/>
  <c r="V17"/>
  <c r="W17" s="1"/>
  <c r="V21"/>
  <c r="W21" s="1"/>
  <c r="V7"/>
  <c r="W7" s="1"/>
  <c r="V40"/>
  <c r="W40" s="1"/>
  <c r="V28"/>
  <c r="W28" s="1"/>
  <c r="V20"/>
  <c r="W20" s="1"/>
  <c r="V16"/>
  <c r="W16" s="1"/>
  <c r="V4"/>
  <c r="W4" s="1"/>
  <c r="V25"/>
  <c r="W25" s="1"/>
  <c r="V41"/>
  <c r="W41" s="1"/>
  <c r="V39"/>
  <c r="W39" s="1"/>
  <c r="T22"/>
  <c r="U22" s="1"/>
  <c r="T8"/>
  <c r="U8" s="1"/>
  <c r="T5"/>
  <c r="U5" s="1"/>
  <c r="T11"/>
  <c r="U11" s="1"/>
  <c r="T29"/>
  <c r="U29" s="1"/>
  <c r="T38"/>
  <c r="U38" s="1"/>
  <c r="T3"/>
  <c r="U3" s="1"/>
  <c r="T36"/>
  <c r="U36" s="1"/>
  <c r="T10"/>
  <c r="U10" s="1"/>
  <c r="T34"/>
  <c r="U34" s="1"/>
  <c r="T15"/>
  <c r="U15" s="1"/>
  <c r="T31"/>
  <c r="U31" s="1"/>
  <c r="T21"/>
  <c r="U21" s="1"/>
  <c r="T13"/>
  <c r="U13" s="1"/>
  <c r="T7"/>
  <c r="U7" s="1"/>
  <c r="T40"/>
  <c r="U40" s="1"/>
  <c r="T28"/>
  <c r="U28" s="1"/>
  <c r="T24"/>
  <c r="U24" s="1"/>
  <c r="T20"/>
  <c r="U20" s="1"/>
  <c r="T12"/>
  <c r="U12" s="1"/>
  <c r="T32"/>
  <c r="U32" s="1"/>
  <c r="T6"/>
  <c r="U6" s="1"/>
  <c r="T9"/>
  <c r="U9" s="1"/>
  <c r="T4"/>
  <c r="U4" s="1"/>
  <c r="T25"/>
  <c r="U25" s="1"/>
  <c r="T41"/>
  <c r="U41" s="1"/>
  <c r="T45"/>
  <c r="U45" s="1"/>
  <c r="V9" i="2"/>
  <c r="W9" s="1"/>
  <c r="V14"/>
  <c r="W14" s="1"/>
  <c r="V2"/>
  <c r="W2" s="1"/>
  <c r="V28"/>
  <c r="W28" s="1"/>
  <c r="V24"/>
  <c r="W24" s="1"/>
  <c r="V38"/>
  <c r="W38" s="1"/>
  <c r="V17"/>
  <c r="W17" s="1"/>
  <c r="V31"/>
  <c r="W31" s="1"/>
  <c r="V4"/>
  <c r="W4" s="1"/>
  <c r="V7"/>
  <c r="W7" s="1"/>
  <c r="V16"/>
  <c r="W16" s="1"/>
  <c r="V35"/>
  <c r="W35" s="1"/>
  <c r="V30"/>
  <c r="W30" s="1"/>
  <c r="V44"/>
  <c r="W44" s="1"/>
  <c r="V42"/>
  <c r="W42" s="1"/>
  <c r="V32"/>
  <c r="W32" s="1"/>
  <c r="V13"/>
  <c r="W13" s="1"/>
  <c r="V12"/>
  <c r="W12" s="1"/>
  <c r="T9"/>
  <c r="U9" s="1"/>
  <c r="T14"/>
  <c r="U14" s="1"/>
  <c r="T19"/>
  <c r="U19" s="1"/>
  <c r="T2"/>
  <c r="T23"/>
  <c r="U23" s="1"/>
  <c r="T28"/>
  <c r="U28" s="1"/>
  <c r="T24"/>
  <c r="U24" s="1"/>
  <c r="T6"/>
  <c r="U6" s="1"/>
  <c r="T39"/>
  <c r="U39" s="1"/>
  <c r="T41"/>
  <c r="U41" s="1"/>
  <c r="T17"/>
  <c r="U17" s="1"/>
  <c r="T10"/>
  <c r="U10" s="1"/>
  <c r="T4"/>
  <c r="U4" s="1"/>
  <c r="T7"/>
  <c r="U7" s="1"/>
  <c r="T16"/>
  <c r="U16" s="1"/>
  <c r="T30"/>
  <c r="U30" s="1"/>
  <c r="T26"/>
  <c r="U26" s="1"/>
  <c r="T18"/>
  <c r="U18" s="1"/>
  <c r="T32"/>
  <c r="U32" s="1"/>
  <c r="T13"/>
  <c r="U13" s="1"/>
  <c r="T36"/>
  <c r="U36" s="1"/>
  <c r="T3"/>
  <c r="U3" s="1"/>
  <c r="T12"/>
  <c r="U12" s="1"/>
  <c r="T8"/>
  <c r="U8" s="1"/>
  <c r="T40"/>
  <c r="U40" s="1"/>
  <c r="T22"/>
  <c r="U22" s="1"/>
  <c r="T29"/>
  <c r="U29" s="1"/>
  <c r="D46"/>
  <c r="E46"/>
  <c r="F46"/>
  <c r="G46"/>
  <c r="H46"/>
  <c r="I46"/>
  <c r="J46"/>
  <c r="K46"/>
  <c r="L46"/>
  <c r="M46"/>
  <c r="N46"/>
  <c r="O46"/>
  <c r="P46"/>
  <c r="Q46"/>
  <c r="D47"/>
  <c r="E47"/>
  <c r="F47"/>
  <c r="G47"/>
  <c r="H47"/>
  <c r="I47"/>
  <c r="J47"/>
  <c r="K47"/>
  <c r="L47"/>
  <c r="M47"/>
  <c r="N47"/>
  <c r="O47"/>
  <c r="P47"/>
  <c r="Q47"/>
  <c r="D48"/>
  <c r="E48"/>
  <c r="F48"/>
  <c r="G48"/>
  <c r="H48"/>
  <c r="I48"/>
  <c r="J48"/>
  <c r="K48"/>
  <c r="L48"/>
  <c r="M48"/>
  <c r="N48"/>
  <c r="O48"/>
  <c r="P48"/>
  <c r="Q48"/>
  <c r="D50"/>
  <c r="E50"/>
  <c r="F50"/>
  <c r="G50"/>
  <c r="H50"/>
  <c r="I50"/>
  <c r="J50"/>
  <c r="K50"/>
  <c r="L50"/>
  <c r="M50"/>
  <c r="N50"/>
  <c r="O50"/>
  <c r="P50"/>
  <c r="Q50"/>
  <c r="D51"/>
  <c r="E51"/>
  <c r="F51"/>
  <c r="F49" s="1"/>
  <c r="G51"/>
  <c r="G49" s="1"/>
  <c r="H51"/>
  <c r="H49" s="1"/>
  <c r="I51"/>
  <c r="J51"/>
  <c r="K51"/>
  <c r="K49" s="1"/>
  <c r="L51"/>
  <c r="M51"/>
  <c r="N51"/>
  <c r="N49" s="1"/>
  <c r="O51"/>
  <c r="O49" s="1"/>
  <c r="P51"/>
  <c r="P49" s="1"/>
  <c r="Q51"/>
  <c r="D52"/>
  <c r="E52"/>
  <c r="F52"/>
  <c r="G52"/>
  <c r="H52"/>
  <c r="I52"/>
  <c r="J52"/>
  <c r="K52"/>
  <c r="L52"/>
  <c r="M52"/>
  <c r="N52"/>
  <c r="O52"/>
  <c r="P52"/>
  <c r="Q52"/>
  <c r="C52"/>
  <c r="C51"/>
  <c r="C50"/>
  <c r="C48"/>
  <c r="C47"/>
  <c r="C46"/>
  <c r="C49"/>
  <c r="R37" i="1"/>
  <c r="S37" s="1"/>
  <c r="R22" i="2"/>
  <c r="S22" s="1"/>
  <c r="R8"/>
  <c r="S8" s="1"/>
  <c r="R12"/>
  <c r="S12" s="1"/>
  <c r="R15"/>
  <c r="S15" s="1"/>
  <c r="R3"/>
  <c r="S3" s="1"/>
  <c r="R36"/>
  <c r="S36" s="1"/>
  <c r="R13"/>
  <c r="S13" s="1"/>
  <c r="R21"/>
  <c r="S21" s="1"/>
  <c r="R32"/>
  <c r="S32" s="1"/>
  <c r="R18"/>
  <c r="S18" s="1"/>
  <c r="R42"/>
  <c r="S42" s="1"/>
  <c r="R44"/>
  <c r="S44" s="1"/>
  <c r="R30"/>
  <c r="S30" s="1"/>
  <c r="R35"/>
  <c r="S35" s="1"/>
  <c r="R16"/>
  <c r="S16" s="1"/>
  <c r="R7"/>
  <c r="S7" s="1"/>
  <c r="R5"/>
  <c r="S5" s="1"/>
  <c r="R34"/>
  <c r="S34" s="1"/>
  <c r="R25"/>
  <c r="S25" s="1"/>
  <c r="R4"/>
  <c r="S4" s="1"/>
  <c r="R10"/>
  <c r="S10" s="1"/>
  <c r="R11"/>
  <c r="S11" s="1"/>
  <c r="R17"/>
  <c r="S17" s="1"/>
  <c r="R41"/>
  <c r="S41" s="1"/>
  <c r="R6"/>
  <c r="S6" s="1"/>
  <c r="R38"/>
  <c r="S38" s="1"/>
  <c r="R24"/>
  <c r="S24" s="1"/>
  <c r="R28"/>
  <c r="S28" s="1"/>
  <c r="R23"/>
  <c r="S23" s="1"/>
  <c r="R37"/>
  <c r="S37" s="1"/>
  <c r="R2"/>
  <c r="S2" s="1"/>
  <c r="R19"/>
  <c r="S19" s="1"/>
  <c r="R27"/>
  <c r="S27" s="1"/>
  <c r="R14"/>
  <c r="S14" s="1"/>
  <c r="R9"/>
  <c r="S9" s="1"/>
  <c r="R29"/>
  <c r="S29" s="1"/>
  <c r="R22" i="1"/>
  <c r="S22" s="1"/>
  <c r="R8"/>
  <c r="S8" s="1"/>
  <c r="R5"/>
  <c r="S5" s="1"/>
  <c r="R33"/>
  <c r="S33" s="1"/>
  <c r="R11"/>
  <c r="S11" s="1"/>
  <c r="R29"/>
  <c r="S29" s="1"/>
  <c r="R38"/>
  <c r="S38" s="1"/>
  <c r="R3"/>
  <c r="S3" s="1"/>
  <c r="R36"/>
  <c r="S36" s="1"/>
  <c r="R10"/>
  <c r="S10" s="1"/>
  <c r="R18"/>
  <c r="S18" s="1"/>
  <c r="R19"/>
  <c r="S19" s="1"/>
  <c r="R27"/>
  <c r="S27" s="1"/>
  <c r="R2"/>
  <c r="R34"/>
  <c r="S34" s="1"/>
  <c r="R15"/>
  <c r="S15" s="1"/>
  <c r="R17"/>
  <c r="S17" s="1"/>
  <c r="R31"/>
  <c r="S31" s="1"/>
  <c r="R21"/>
  <c r="S21" s="1"/>
  <c r="R13"/>
  <c r="S13" s="1"/>
  <c r="R26"/>
  <c r="S26" s="1"/>
  <c r="R7"/>
  <c r="S7" s="1"/>
  <c r="R40"/>
  <c r="S40" s="1"/>
  <c r="R28"/>
  <c r="S28" s="1"/>
  <c r="R24"/>
  <c r="S24" s="1"/>
  <c r="R20"/>
  <c r="S20" s="1"/>
  <c r="R16"/>
  <c r="S16" s="1"/>
  <c r="R35"/>
  <c r="S35" s="1"/>
  <c r="R12"/>
  <c r="S12" s="1"/>
  <c r="R32"/>
  <c r="S32" s="1"/>
  <c r="R6"/>
  <c r="S6" s="1"/>
  <c r="R43"/>
  <c r="S43" s="1"/>
  <c r="R9"/>
  <c r="S9" s="1"/>
  <c r="R4"/>
  <c r="S4" s="1"/>
  <c r="R25"/>
  <c r="S25" s="1"/>
  <c r="R41"/>
  <c r="S41" s="1"/>
  <c r="R42"/>
  <c r="S42" s="1"/>
  <c r="R39"/>
  <c r="S39" s="1"/>
  <c r="D49"/>
  <c r="E49"/>
  <c r="F49"/>
  <c r="G49"/>
  <c r="H49"/>
  <c r="I49"/>
  <c r="J49"/>
  <c r="K49"/>
  <c r="L49"/>
  <c r="M49"/>
  <c r="N49"/>
  <c r="O49"/>
  <c r="P49"/>
  <c r="Q49"/>
  <c r="D50"/>
  <c r="E50"/>
  <c r="F50"/>
  <c r="G50"/>
  <c r="H50"/>
  <c r="I50"/>
  <c r="J50"/>
  <c r="K50"/>
  <c r="L50"/>
  <c r="M50"/>
  <c r="N50"/>
  <c r="O50"/>
  <c r="P50"/>
  <c r="Q50"/>
  <c r="D52"/>
  <c r="E52"/>
  <c r="F52"/>
  <c r="G52"/>
  <c r="H52"/>
  <c r="I52"/>
  <c r="J52"/>
  <c r="K52"/>
  <c r="L52"/>
  <c r="M52"/>
  <c r="N52"/>
  <c r="O52"/>
  <c r="P52"/>
  <c r="Q52"/>
  <c r="D53"/>
  <c r="E53"/>
  <c r="F53"/>
  <c r="F51" s="1"/>
  <c r="G53"/>
  <c r="G51" s="1"/>
  <c r="H53"/>
  <c r="I53"/>
  <c r="J53"/>
  <c r="K53"/>
  <c r="K51" s="1"/>
  <c r="L53"/>
  <c r="M53"/>
  <c r="N53"/>
  <c r="N51" s="1"/>
  <c r="O53"/>
  <c r="O51" s="1"/>
  <c r="P53"/>
  <c r="Q53"/>
  <c r="D54"/>
  <c r="E54"/>
  <c r="F54"/>
  <c r="G54"/>
  <c r="H54"/>
  <c r="I54"/>
  <c r="J54"/>
  <c r="K54"/>
  <c r="L54"/>
  <c r="M54"/>
  <c r="N54"/>
  <c r="O54"/>
  <c r="P54"/>
  <c r="Q54"/>
  <c r="D48"/>
  <c r="E48"/>
  <c r="F48"/>
  <c r="G48"/>
  <c r="H48"/>
  <c r="I48"/>
  <c r="J48"/>
  <c r="K48"/>
  <c r="L48"/>
  <c r="M48"/>
  <c r="N48"/>
  <c r="O48"/>
  <c r="P48"/>
  <c r="Q48"/>
  <c r="C54"/>
  <c r="C51"/>
  <c r="C53"/>
  <c r="C52"/>
  <c r="C50"/>
  <c r="C49"/>
  <c r="C48"/>
  <c r="S92" i="11" l="1"/>
  <c r="S95"/>
  <c r="S97"/>
  <c r="S91"/>
  <c r="W91"/>
  <c r="W93"/>
  <c r="W96"/>
  <c r="T97"/>
  <c r="T95"/>
  <c r="T92"/>
  <c r="R97"/>
  <c r="V96"/>
  <c r="V94" s="1"/>
  <c r="N94"/>
  <c r="F94"/>
  <c r="R95"/>
  <c r="V93"/>
  <c r="R92"/>
  <c r="V91"/>
  <c r="L49" i="2"/>
  <c r="D49"/>
  <c r="T46"/>
  <c r="U3" i="11"/>
  <c r="T96"/>
  <c r="T94" s="1"/>
  <c r="T93"/>
  <c r="J49" i="2"/>
  <c r="W97" i="11"/>
  <c r="S96"/>
  <c r="S94" s="1"/>
  <c r="K94"/>
  <c r="W95"/>
  <c r="S93"/>
  <c r="J51" i="1"/>
  <c r="V97" i="11"/>
  <c r="R96"/>
  <c r="V95"/>
  <c r="R93"/>
  <c r="V48" i="1"/>
  <c r="R49"/>
  <c r="T48"/>
  <c r="W2"/>
  <c r="W52" s="1"/>
  <c r="W46" i="2"/>
  <c r="Q49"/>
  <c r="M49"/>
  <c r="I49"/>
  <c r="E49"/>
  <c r="V52"/>
  <c r="V51"/>
  <c r="V50"/>
  <c r="V48"/>
  <c r="V47"/>
  <c r="V46"/>
  <c r="S46"/>
  <c r="U2"/>
  <c r="W52"/>
  <c r="W51"/>
  <c r="W50"/>
  <c r="W48"/>
  <c r="W47"/>
  <c r="T52"/>
  <c r="T51"/>
  <c r="T50"/>
  <c r="T48"/>
  <c r="T47"/>
  <c r="W48" i="1"/>
  <c r="Q51"/>
  <c r="M51"/>
  <c r="I51"/>
  <c r="E51"/>
  <c r="R53"/>
  <c r="R50"/>
  <c r="R48"/>
  <c r="V54"/>
  <c r="V53"/>
  <c r="V52"/>
  <c r="V50"/>
  <c r="V49"/>
  <c r="S2"/>
  <c r="R54"/>
  <c r="R52"/>
  <c r="W54"/>
  <c r="W53"/>
  <c r="P51"/>
  <c r="L51"/>
  <c r="H51"/>
  <c r="D51"/>
  <c r="U2"/>
  <c r="T54"/>
  <c r="T53"/>
  <c r="T52"/>
  <c r="T50"/>
  <c r="T49"/>
  <c r="S52" i="2"/>
  <c r="S51"/>
  <c r="S50"/>
  <c r="S48"/>
  <c r="S47"/>
  <c r="R52"/>
  <c r="R51"/>
  <c r="R50"/>
  <c r="R48"/>
  <c r="R47"/>
  <c r="R46"/>
  <c r="W94" i="11" l="1"/>
  <c r="U92"/>
  <c r="U95"/>
  <c r="U97"/>
  <c r="U91"/>
  <c r="U93"/>
  <c r="U96"/>
  <c r="U94" s="1"/>
  <c r="S49" i="2"/>
  <c r="W49" i="1"/>
  <c r="T49" i="2"/>
  <c r="W50" i="1"/>
  <c r="R94" i="11"/>
  <c r="W51" i="1"/>
  <c r="V51"/>
  <c r="U46" i="2"/>
  <c r="U47"/>
  <c r="U48"/>
  <c r="U50"/>
  <c r="U51"/>
  <c r="U52"/>
  <c r="W49"/>
  <c r="V49"/>
  <c r="U48" i="1"/>
  <c r="U49"/>
  <c r="U50"/>
  <c r="U52"/>
  <c r="U53"/>
  <c r="U54"/>
  <c r="S49"/>
  <c r="S52"/>
  <c r="S54"/>
  <c r="S48"/>
  <c r="S50"/>
  <c r="S53"/>
  <c r="S51" s="1"/>
  <c r="R51"/>
  <c r="T51"/>
  <c r="R49" i="2"/>
  <c r="U51" i="1" l="1"/>
  <c r="U49" i="2"/>
</calcChain>
</file>

<file path=xl/sharedStrings.xml><?xml version="1.0" encoding="utf-8"?>
<sst xmlns="http://schemas.openxmlformats.org/spreadsheetml/2006/main" count="335" uniqueCount="119">
  <si>
    <t xml:space="preserve">#  </t>
  </si>
  <si>
    <t xml:space="preserve">Competitor  </t>
  </si>
  <si>
    <t xml:space="preserve">Age  </t>
  </si>
  <si>
    <t xml:space="preserve">Height  </t>
  </si>
  <si>
    <t xml:space="preserve">Weight  </t>
  </si>
  <si>
    <t xml:space="preserve">Fran  </t>
  </si>
  <si>
    <t xml:space="preserve">Helen  </t>
  </si>
  <si>
    <t xml:space="preserve">Grace  </t>
  </si>
  <si>
    <t xml:space="preserve">Filthy 50  </t>
  </si>
  <si>
    <t xml:space="preserve">FGB  </t>
  </si>
  <si>
    <t xml:space="preserve">C&amp;J  </t>
  </si>
  <si>
    <t xml:space="preserve">Snatch  </t>
  </si>
  <si>
    <t xml:space="preserve">DL  </t>
  </si>
  <si>
    <t xml:space="preserve">Squat  </t>
  </si>
  <si>
    <t xml:space="preserve">Pullups  </t>
  </si>
  <si>
    <t xml:space="preserve">400m  </t>
  </si>
  <si>
    <t>5K</t>
  </si>
  <si>
    <t xml:space="preserve">Albrecht-Walker, Bjorn </t>
  </si>
  <si>
    <t xml:space="preserve">Berry, Breck </t>
  </si>
  <si>
    <t xml:space="preserve">Burke, Patrick </t>
  </si>
  <si>
    <t xml:space="preserve">Chan, Matt </t>
  </si>
  <si>
    <t xml:space="preserve">Christofferson, Jeremy </t>
  </si>
  <si>
    <t xml:space="preserve">Egyed, Peter </t>
  </si>
  <si>
    <t xml:space="preserve">FitzGerald, James </t>
  </si>
  <si>
    <t xml:space="preserve">FitzGerald, Michael </t>
  </si>
  <si>
    <t xml:space="preserve">Froning Jr., Rich </t>
  </si>
  <si>
    <t xml:space="preserve">Giardina, Michael </t>
  </si>
  <si>
    <t xml:space="preserve">Hackenbruck, Tommy </t>
  </si>
  <si>
    <t xml:space="preserve">Hendel, Spencer </t>
  </si>
  <si>
    <t xml:space="preserve">Hobart, James </t>
  </si>
  <si>
    <t xml:space="preserve">Hogan, Chris </t>
  </si>
  <si>
    <t xml:space="preserve">Holmberg, Graham </t>
  </si>
  <si>
    <t xml:space="preserve">Ingraham, Chase </t>
  </si>
  <si>
    <t xml:space="preserve">Kelsey, Moe </t>
  </si>
  <si>
    <t xml:space="preserve">Khalipa, Jason </t>
  </si>
  <si>
    <t xml:space="preserve">Lilienthal, Ryan </t>
  </si>
  <si>
    <t xml:space="preserve">Lutz, Braden </t>
  </si>
  <si>
    <t xml:space="preserve">Mackay, Chad </t>
  </si>
  <si>
    <t xml:space="preserve">Maddox, Neal </t>
  </si>
  <si>
    <t xml:space="preserve">Malleolo, Austin </t>
  </si>
  <si>
    <t xml:space="preserve">Malton, Nate </t>
  </si>
  <si>
    <t xml:space="preserve">Maruquin, Deric </t>
  </si>
  <si>
    <t xml:space="preserve">Morrison, Blair </t>
  </si>
  <si>
    <t xml:space="preserve">O'Connor, Eric </t>
  </si>
  <si>
    <t xml:space="preserve">Oberbeck, Douglas </t>
  </si>
  <si>
    <t xml:space="preserve">Orlando, Rob </t>
  </si>
  <si>
    <t xml:space="preserve">Perryman, Jerome </t>
  </si>
  <si>
    <t xml:space="preserve">Phillips, Brandon </t>
  </si>
  <si>
    <t xml:space="preserve">Prouse, Garth </t>
  </si>
  <si>
    <t xml:space="preserve">Rogers, Dan </t>
  </si>
  <si>
    <t xml:space="preserve">Salo, Mikko </t>
  </si>
  <si>
    <t xml:space="preserve">Scholtz, Neil </t>
  </si>
  <si>
    <t xml:space="preserve">Smith, Ben </t>
  </si>
  <si>
    <t xml:space="preserve">Spealler, Chris </t>
  </si>
  <si>
    <t xml:space="preserve">Subry, Gabe </t>
  </si>
  <si>
    <t xml:space="preserve">Sveinbjörnsson, Sveinbjörn </t>
  </si>
  <si>
    <t xml:space="preserve">Szakaly, Erik </t>
  </si>
  <si>
    <t xml:space="preserve">Tudisco, Geoffrey </t>
  </si>
  <si>
    <t xml:space="preserve">Vanmeerbeek, Richard </t>
  </si>
  <si>
    <t xml:space="preserve">Warren, Joey </t>
  </si>
  <si>
    <t xml:space="preserve">Wickham, Dj </t>
  </si>
  <si>
    <t xml:space="preserve">Zachary, Vic </t>
  </si>
  <si>
    <t xml:space="preserve">Alverson, Shana </t>
  </si>
  <si>
    <t xml:space="preserve">Bergeron, Heather </t>
  </si>
  <si>
    <t xml:space="preserve">Briggs, Samantha </t>
  </si>
  <si>
    <t xml:space="preserve">Brost, Cheryl </t>
  </si>
  <si>
    <t xml:space="preserve">Cardella, Jen </t>
  </si>
  <si>
    <t xml:space="preserve">Cho, Chyna </t>
  </si>
  <si>
    <t xml:space="preserve">Clever, Kristan </t>
  </si>
  <si>
    <t xml:space="preserve">Connors, Alicia </t>
  </si>
  <si>
    <t xml:space="preserve">Demarco, Laura </t>
  </si>
  <si>
    <t xml:space="preserve">Dever, Jasmine </t>
  </si>
  <si>
    <t xml:space="preserve">Eastwell, Rebecca </t>
  </si>
  <si>
    <t xml:space="preserve">Fleming, Shelly </t>
  </si>
  <si>
    <t xml:space="preserve">Foucher, Julie </t>
  </si>
  <si>
    <t xml:space="preserve">Hellyer, Jessica </t>
  </si>
  <si>
    <t xml:space="preserve">Joyce, Laura </t>
  </si>
  <si>
    <t xml:space="preserve">Kepler, Carey </t>
  </si>
  <si>
    <t xml:space="preserve">Kinney, Michelle </t>
  </si>
  <si>
    <t xml:space="preserve">Lampas, Mary </t>
  </si>
  <si>
    <t xml:space="preserve">Leblanc-Bazinet, Camille </t>
  </si>
  <si>
    <t xml:space="preserve">MacKenzie Voboril, Valerie </t>
  </si>
  <si>
    <t xml:space="preserve">McKeage, Nancy </t>
  </si>
  <si>
    <t xml:space="preserve">Moe, Ashleigh </t>
  </si>
  <si>
    <t xml:space="preserve">Orr, Jenni </t>
  </si>
  <si>
    <t xml:space="preserve">Pamanian, Jessica </t>
  </si>
  <si>
    <t xml:space="preserve">Phillips, Christy </t>
  </si>
  <si>
    <t xml:space="preserve">Plumey, Lauren </t>
  </si>
  <si>
    <t xml:space="preserve">Pryor, Lauren </t>
  </si>
  <si>
    <t xml:space="preserve">Rawlings, Kate </t>
  </si>
  <si>
    <t xml:space="preserve">Roberts, Lauren </t>
  </si>
  <si>
    <t xml:space="preserve">Robson, Elanna </t>
  </si>
  <si>
    <t xml:space="preserve">Rodriguez, Nelly Fernanda </t>
  </si>
  <si>
    <t xml:space="preserve">Ruiz, Candice </t>
  </si>
  <si>
    <t xml:space="preserve">Ryder, Sam </t>
  </si>
  <si>
    <t xml:space="preserve">Sharratt, Jessica </t>
  </si>
  <si>
    <t xml:space="preserve">Smith, Kelly Jo </t>
  </si>
  <si>
    <t xml:space="preserve">Smith, Lindsey </t>
  </si>
  <si>
    <t xml:space="preserve">Smith, Megan </t>
  </si>
  <si>
    <t xml:space="preserve">Thorisdottir, Annie </t>
  </si>
  <si>
    <t xml:space="preserve">Tovar, Stacie </t>
  </si>
  <si>
    <t xml:space="preserve">Umeda, Elyse </t>
  </si>
  <si>
    <t xml:space="preserve">Voigt, Rebecca </t>
  </si>
  <si>
    <t xml:space="preserve">Wallace, Nicolle </t>
  </si>
  <si>
    <t xml:space="preserve">Welsch, Whitney </t>
  </si>
  <si>
    <t>Mean</t>
  </si>
  <si>
    <t>Median</t>
  </si>
  <si>
    <t>Standard Deviation</t>
  </si>
  <si>
    <t>Range</t>
  </si>
  <si>
    <t>Minimum</t>
  </si>
  <si>
    <t>Maximum</t>
  </si>
  <si>
    <t>Count</t>
  </si>
  <si>
    <t>Strength</t>
  </si>
  <si>
    <t>Strength/BW</t>
  </si>
  <si>
    <t>Sprint</t>
  </si>
  <si>
    <t>Endurance</t>
  </si>
  <si>
    <t>Sprint/BW</t>
  </si>
  <si>
    <t>Endurance/BW</t>
  </si>
  <si>
    <t>Place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</si>
</sst>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3"/>
  <sheetViews>
    <sheetView tabSelected="1" workbookViewId="0">
      <selection activeCell="V44" sqref="V44"/>
    </sheetView>
  </sheetViews>
  <sheetFormatPr defaultRowHeight="15"/>
  <cols>
    <col min="1" max="1" width="9.140625" style="2"/>
    <col min="2" max="2" width="26.42578125" customWidth="1"/>
    <col min="3" max="8" width="9.140625" style="2"/>
    <col min="9" max="9" width="9.28515625" style="2" bestFit="1" customWidth="1"/>
    <col min="10" max="11" width="6.140625" style="2" bestFit="1" customWidth="1"/>
    <col min="12" max="12" width="7.7109375" style="2" bestFit="1" customWidth="1"/>
    <col min="13" max="13" width="6.140625" style="2" bestFit="1" customWidth="1"/>
    <col min="14" max="14" width="6.85546875" style="2" bestFit="1" customWidth="1"/>
    <col min="15" max="15" width="8.42578125" style="2" bestFit="1" customWidth="1"/>
    <col min="16" max="16" width="6.5703125" style="2" bestFit="1" customWidth="1"/>
    <col min="17" max="17" width="7.140625" style="2" bestFit="1" customWidth="1"/>
    <col min="18" max="18" width="8.5703125" bestFit="1" customWidth="1"/>
    <col min="19" max="19" width="12.42578125" style="2" bestFit="1" customWidth="1"/>
    <col min="21" max="21" width="10.140625" bestFit="1" customWidth="1"/>
    <col min="22" max="22" width="10.28515625" bestFit="1" customWidth="1"/>
    <col min="23" max="23" width="14.28515625" bestFit="1" customWidth="1"/>
    <col min="24" max="24" width="9.140625" style="16"/>
  </cols>
  <sheetData>
    <row r="1" spans="1:24">
      <c r="A1" s="2" t="s">
        <v>0</v>
      </c>
      <c r="B1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112</v>
      </c>
      <c r="S1" s="16" t="s">
        <v>113</v>
      </c>
      <c r="T1" s="16" t="s">
        <v>114</v>
      </c>
      <c r="U1" s="16" t="s">
        <v>116</v>
      </c>
      <c r="V1" s="16" t="s">
        <v>115</v>
      </c>
      <c r="W1" s="16" t="s">
        <v>117</v>
      </c>
      <c r="X1" s="16" t="s">
        <v>118</v>
      </c>
    </row>
    <row r="2" spans="1:24">
      <c r="A2" s="2">
        <v>118</v>
      </c>
      <c r="B2" t="s">
        <v>31</v>
      </c>
      <c r="C2" s="16">
        <v>25</v>
      </c>
      <c r="D2" s="16">
        <v>71</v>
      </c>
      <c r="E2" s="16">
        <v>185</v>
      </c>
      <c r="F2" s="18">
        <v>138</v>
      </c>
      <c r="G2" s="18">
        <v>425.00000000000006</v>
      </c>
      <c r="H2" s="18">
        <v>110.00000000000001</v>
      </c>
      <c r="I2" s="18">
        <v>1063</v>
      </c>
      <c r="J2" s="16">
        <v>405</v>
      </c>
      <c r="K2" s="16">
        <v>275</v>
      </c>
      <c r="L2" s="16">
        <v>215</v>
      </c>
      <c r="M2" s="16">
        <v>505</v>
      </c>
      <c r="N2" s="16">
        <v>370</v>
      </c>
      <c r="O2" s="16">
        <v>53</v>
      </c>
      <c r="P2" s="18">
        <v>61</v>
      </c>
      <c r="Q2" s="18">
        <v>1280</v>
      </c>
      <c r="R2" s="16">
        <f t="shared" ref="R2:R13" si="0">K2+L2+M2+N2</f>
        <v>1365</v>
      </c>
      <c r="S2" s="17">
        <f t="shared" ref="S2:S13" si="1">R2/E2</f>
        <v>7.3783783783783781</v>
      </c>
      <c r="T2" s="18">
        <f>F2+G2+H2</f>
        <v>673</v>
      </c>
      <c r="U2" s="17">
        <f t="shared" ref="U2:U13" si="2">T2/E2</f>
        <v>3.637837837837838</v>
      </c>
      <c r="V2" s="18">
        <f>I2+Q2</f>
        <v>2343</v>
      </c>
      <c r="W2" s="17">
        <f>V2/E2</f>
        <v>12.664864864864866</v>
      </c>
      <c r="X2" s="16">
        <v>1</v>
      </c>
    </row>
    <row r="3" spans="1:24">
      <c r="A3" s="2">
        <v>113</v>
      </c>
      <c r="B3" t="s">
        <v>25</v>
      </c>
      <c r="C3" s="16">
        <v>23</v>
      </c>
      <c r="D3" s="16">
        <v>70</v>
      </c>
      <c r="E3" s="16">
        <v>190</v>
      </c>
      <c r="F3" s="18">
        <v>147</v>
      </c>
      <c r="G3" s="18">
        <v>437.99999999999994</v>
      </c>
      <c r="H3" s="18">
        <v>96</v>
      </c>
      <c r="I3" s="18"/>
      <c r="J3" s="16"/>
      <c r="K3" s="16">
        <v>305</v>
      </c>
      <c r="L3" s="16">
        <v>225</v>
      </c>
      <c r="M3" s="16">
        <v>475</v>
      </c>
      <c r="N3" s="16">
        <v>390</v>
      </c>
      <c r="O3" s="16">
        <v>50</v>
      </c>
      <c r="P3" s="18">
        <v>60</v>
      </c>
      <c r="Q3" s="18">
        <v>1280</v>
      </c>
      <c r="R3" s="16">
        <f t="shared" si="0"/>
        <v>1395</v>
      </c>
      <c r="S3" s="17">
        <f t="shared" si="1"/>
        <v>7.3421052631578947</v>
      </c>
      <c r="T3" s="18">
        <f t="shared" ref="T3:T13" si="3">F3+G3+H3</f>
        <v>681</v>
      </c>
      <c r="U3" s="17">
        <f t="shared" si="2"/>
        <v>3.5842105263157893</v>
      </c>
      <c r="V3" s="18"/>
      <c r="W3" s="17"/>
      <c r="X3" s="16">
        <v>2</v>
      </c>
    </row>
    <row r="4" spans="1:24">
      <c r="A4" s="2">
        <v>137</v>
      </c>
      <c r="B4" t="s">
        <v>53</v>
      </c>
      <c r="C4" s="16">
        <v>31</v>
      </c>
      <c r="D4" s="16">
        <v>65</v>
      </c>
      <c r="E4" s="16">
        <v>140</v>
      </c>
      <c r="F4" s="18">
        <v>131</v>
      </c>
      <c r="G4" s="18">
        <v>416</v>
      </c>
      <c r="H4" s="18">
        <v>137</v>
      </c>
      <c r="I4" s="18">
        <v>829</v>
      </c>
      <c r="J4" s="16">
        <v>456</v>
      </c>
      <c r="K4" s="16">
        <v>255</v>
      </c>
      <c r="L4" s="16">
        <v>200</v>
      </c>
      <c r="M4" s="16">
        <v>400</v>
      </c>
      <c r="N4" s="16">
        <v>335</v>
      </c>
      <c r="O4" s="16">
        <v>106</v>
      </c>
      <c r="P4" s="18">
        <v>63</v>
      </c>
      <c r="Q4" s="18">
        <v>1160</v>
      </c>
      <c r="R4" s="16">
        <f t="shared" si="0"/>
        <v>1190</v>
      </c>
      <c r="S4" s="17">
        <f t="shared" si="1"/>
        <v>8.5</v>
      </c>
      <c r="T4" s="18">
        <f t="shared" si="3"/>
        <v>684</v>
      </c>
      <c r="U4" s="17">
        <f t="shared" si="2"/>
        <v>4.8857142857142861</v>
      </c>
      <c r="V4" s="18">
        <f>I4+Q4</f>
        <v>1989</v>
      </c>
      <c r="W4" s="17">
        <f>V4/E4</f>
        <v>14.207142857142857</v>
      </c>
      <c r="X4" s="16">
        <v>3</v>
      </c>
    </row>
    <row r="5" spans="1:24">
      <c r="A5" s="2">
        <v>108</v>
      </c>
      <c r="B5" t="s">
        <v>20</v>
      </c>
      <c r="C5" s="16">
        <v>32</v>
      </c>
      <c r="D5" s="16">
        <v>70</v>
      </c>
      <c r="E5" s="16">
        <v>210</v>
      </c>
      <c r="F5" s="18">
        <v>149</v>
      </c>
      <c r="G5" s="18">
        <v>464.00000000000006</v>
      </c>
      <c r="H5" s="18">
        <v>87</v>
      </c>
      <c r="I5" s="18">
        <v>1102</v>
      </c>
      <c r="J5" s="16">
        <v>386</v>
      </c>
      <c r="K5" s="16">
        <v>325</v>
      </c>
      <c r="L5" s="16">
        <v>250</v>
      </c>
      <c r="M5" s="16">
        <v>500</v>
      </c>
      <c r="N5" s="16">
        <v>425</v>
      </c>
      <c r="O5" s="16">
        <v>50</v>
      </c>
      <c r="P5" s="18">
        <v>60</v>
      </c>
      <c r="Q5" s="18">
        <v>1327</v>
      </c>
      <c r="R5" s="16">
        <f t="shared" si="0"/>
        <v>1500</v>
      </c>
      <c r="S5" s="17">
        <f t="shared" si="1"/>
        <v>7.1428571428571432</v>
      </c>
      <c r="T5" s="18">
        <f t="shared" si="3"/>
        <v>700</v>
      </c>
      <c r="U5" s="17">
        <f t="shared" si="2"/>
        <v>3.3333333333333335</v>
      </c>
      <c r="V5" s="18">
        <f>I5+Q5</f>
        <v>2429</v>
      </c>
      <c r="W5" s="17">
        <f>V5/E5</f>
        <v>11.566666666666666</v>
      </c>
      <c r="X5" s="16">
        <v>4</v>
      </c>
    </row>
    <row r="6" spans="1:24">
      <c r="A6" s="2">
        <v>101</v>
      </c>
      <c r="B6" t="s">
        <v>50</v>
      </c>
      <c r="C6" s="16">
        <v>30</v>
      </c>
      <c r="D6" s="16">
        <v>68</v>
      </c>
      <c r="E6" s="16">
        <v>175</v>
      </c>
      <c r="F6" s="18">
        <v>132</v>
      </c>
      <c r="G6" s="18">
        <v>401</v>
      </c>
      <c r="H6" s="18">
        <v>71</v>
      </c>
      <c r="I6" s="18"/>
      <c r="J6" s="16">
        <v>527</v>
      </c>
      <c r="K6" s="16">
        <v>297</v>
      </c>
      <c r="L6" s="16">
        <v>220</v>
      </c>
      <c r="M6" s="16">
        <v>539</v>
      </c>
      <c r="N6" s="16">
        <v>418</v>
      </c>
      <c r="O6" s="16">
        <v>67</v>
      </c>
      <c r="P6" s="18"/>
      <c r="Q6" s="18">
        <v>1054</v>
      </c>
      <c r="R6" s="16">
        <f t="shared" si="0"/>
        <v>1474</v>
      </c>
      <c r="S6" s="17">
        <f t="shared" si="1"/>
        <v>8.4228571428571435</v>
      </c>
      <c r="T6" s="18">
        <f t="shared" si="3"/>
        <v>604</v>
      </c>
      <c r="U6" s="17">
        <f t="shared" si="2"/>
        <v>3.4514285714285715</v>
      </c>
      <c r="V6" s="18"/>
      <c r="W6" s="17"/>
      <c r="X6" s="16">
        <v>5</v>
      </c>
    </row>
    <row r="7" spans="1:24">
      <c r="A7" s="2">
        <v>124</v>
      </c>
      <c r="B7" t="s">
        <v>39</v>
      </c>
      <c r="C7" s="16">
        <v>23</v>
      </c>
      <c r="D7" s="16">
        <v>65</v>
      </c>
      <c r="E7" s="16">
        <v>167</v>
      </c>
      <c r="F7" s="18">
        <v>131</v>
      </c>
      <c r="G7" s="18">
        <v>401</v>
      </c>
      <c r="H7" s="18">
        <v>107</v>
      </c>
      <c r="I7" s="18">
        <v>1080</v>
      </c>
      <c r="J7" s="16">
        <v>440</v>
      </c>
      <c r="K7" s="16">
        <v>275</v>
      </c>
      <c r="L7" s="16">
        <v>195</v>
      </c>
      <c r="M7" s="16">
        <v>505</v>
      </c>
      <c r="N7" s="16">
        <v>385</v>
      </c>
      <c r="O7" s="16">
        <v>55</v>
      </c>
      <c r="P7" s="18">
        <v>65</v>
      </c>
      <c r="Q7" s="18">
        <v>1247</v>
      </c>
      <c r="R7" s="16">
        <f t="shared" si="0"/>
        <v>1360</v>
      </c>
      <c r="S7" s="17">
        <f t="shared" si="1"/>
        <v>8.1437125748502996</v>
      </c>
      <c r="T7" s="18">
        <f t="shared" si="3"/>
        <v>639</v>
      </c>
      <c r="U7" s="17">
        <f t="shared" si="2"/>
        <v>3.8263473053892216</v>
      </c>
      <c r="V7" s="18">
        <f>I7+Q7</f>
        <v>2327</v>
      </c>
      <c r="W7" s="17">
        <f>V7/E7</f>
        <v>13.934131736526947</v>
      </c>
      <c r="X7" s="16">
        <v>6</v>
      </c>
    </row>
    <row r="8" spans="1:24">
      <c r="A8" s="2">
        <v>107</v>
      </c>
      <c r="B8" t="s">
        <v>19</v>
      </c>
      <c r="C8" s="16">
        <v>29</v>
      </c>
      <c r="D8" s="16">
        <v>71</v>
      </c>
      <c r="E8" s="16">
        <v>180</v>
      </c>
      <c r="F8" s="18">
        <v>144</v>
      </c>
      <c r="G8" s="18">
        <v>431</v>
      </c>
      <c r="H8" s="18">
        <v>96</v>
      </c>
      <c r="I8" s="18">
        <v>1586.0000000000002</v>
      </c>
      <c r="J8" s="16">
        <v>400</v>
      </c>
      <c r="K8" s="16">
        <v>300</v>
      </c>
      <c r="L8" s="16">
        <v>225</v>
      </c>
      <c r="M8" s="16">
        <v>520</v>
      </c>
      <c r="N8" s="16">
        <v>415</v>
      </c>
      <c r="O8" s="16">
        <v>51</v>
      </c>
      <c r="P8" s="18">
        <v>57</v>
      </c>
      <c r="Q8" s="18">
        <v>1110</v>
      </c>
      <c r="R8" s="16">
        <f t="shared" si="0"/>
        <v>1460</v>
      </c>
      <c r="S8" s="17">
        <f t="shared" si="1"/>
        <v>8.1111111111111107</v>
      </c>
      <c r="T8" s="18">
        <f t="shared" si="3"/>
        <v>671</v>
      </c>
      <c r="U8" s="17">
        <f t="shared" si="2"/>
        <v>3.7277777777777779</v>
      </c>
      <c r="V8" s="18">
        <f>I8+Q8</f>
        <v>2696</v>
      </c>
      <c r="W8" s="17">
        <f>V8/E8</f>
        <v>14.977777777777778</v>
      </c>
      <c r="X8" s="16">
        <v>7</v>
      </c>
    </row>
    <row r="9" spans="1:24">
      <c r="A9" s="2">
        <v>136</v>
      </c>
      <c r="B9" t="s">
        <v>52</v>
      </c>
      <c r="C9" s="16">
        <v>20</v>
      </c>
      <c r="D9" s="16">
        <v>71</v>
      </c>
      <c r="E9" s="16">
        <v>180</v>
      </c>
      <c r="F9" s="18">
        <v>156</v>
      </c>
      <c r="G9" s="18">
        <v>445</v>
      </c>
      <c r="H9" s="18">
        <v>122.99999999999999</v>
      </c>
      <c r="I9" s="18">
        <v>977.00000000000011</v>
      </c>
      <c r="J9" s="16">
        <v>444</v>
      </c>
      <c r="K9" s="16">
        <v>320</v>
      </c>
      <c r="L9" s="16">
        <v>265</v>
      </c>
      <c r="M9" s="16">
        <v>515</v>
      </c>
      <c r="N9" s="16">
        <v>450</v>
      </c>
      <c r="O9" s="16">
        <v>67</v>
      </c>
      <c r="P9" s="18"/>
      <c r="Q9" s="18"/>
      <c r="R9" s="16">
        <f t="shared" si="0"/>
        <v>1550</v>
      </c>
      <c r="S9" s="17">
        <f t="shared" si="1"/>
        <v>8.6111111111111107</v>
      </c>
      <c r="T9" s="18">
        <f t="shared" si="3"/>
        <v>724</v>
      </c>
      <c r="U9" s="17">
        <f t="shared" si="2"/>
        <v>4.0222222222222221</v>
      </c>
      <c r="V9" s="18"/>
      <c r="W9" s="17"/>
      <c r="X9" s="16">
        <v>8</v>
      </c>
    </row>
    <row r="10" spans="1:24">
      <c r="A10" s="2">
        <v>102</v>
      </c>
      <c r="B10" t="s">
        <v>27</v>
      </c>
      <c r="C10" s="16">
        <v>28</v>
      </c>
      <c r="D10" s="16">
        <v>73</v>
      </c>
      <c r="E10" s="16">
        <v>200</v>
      </c>
      <c r="F10" s="18">
        <v>152</v>
      </c>
      <c r="G10" s="18">
        <v>452</v>
      </c>
      <c r="H10" s="18">
        <v>101</v>
      </c>
      <c r="I10" s="18">
        <v>1170</v>
      </c>
      <c r="J10" s="16">
        <v>451</v>
      </c>
      <c r="K10" s="16">
        <v>275</v>
      </c>
      <c r="L10" s="16">
        <v>215</v>
      </c>
      <c r="M10" s="16">
        <v>475</v>
      </c>
      <c r="N10" s="16">
        <v>450</v>
      </c>
      <c r="O10" s="16">
        <v>53</v>
      </c>
      <c r="P10" s="18">
        <v>57</v>
      </c>
      <c r="Q10" s="18">
        <v>1216</v>
      </c>
      <c r="R10" s="16">
        <f t="shared" si="0"/>
        <v>1415</v>
      </c>
      <c r="S10" s="17">
        <f t="shared" si="1"/>
        <v>7.0750000000000002</v>
      </c>
      <c r="T10" s="18">
        <f t="shared" si="3"/>
        <v>705</v>
      </c>
      <c r="U10" s="17">
        <f t="shared" si="2"/>
        <v>3.5249999999999999</v>
      </c>
      <c r="V10" s="18">
        <f>I10+Q10</f>
        <v>2386</v>
      </c>
      <c r="W10" s="17">
        <f>V10/E10</f>
        <v>11.93</v>
      </c>
      <c r="X10" s="16">
        <v>9</v>
      </c>
    </row>
    <row r="11" spans="1:24">
      <c r="A11" s="2">
        <v>110</v>
      </c>
      <c r="B11" t="s">
        <v>22</v>
      </c>
      <c r="C11" s="16">
        <v>24</v>
      </c>
      <c r="D11" s="16">
        <v>71</v>
      </c>
      <c r="E11" s="16">
        <v>195</v>
      </c>
      <c r="F11" s="18">
        <v>151</v>
      </c>
      <c r="G11" s="18">
        <v>448</v>
      </c>
      <c r="H11" s="18">
        <v>118</v>
      </c>
      <c r="I11" s="18">
        <v>1080</v>
      </c>
      <c r="J11" s="16">
        <v>423</v>
      </c>
      <c r="K11" s="16">
        <v>267</v>
      </c>
      <c r="L11" s="16">
        <v>200</v>
      </c>
      <c r="M11" s="16">
        <v>540</v>
      </c>
      <c r="N11" s="16">
        <v>395</v>
      </c>
      <c r="O11" s="16">
        <v>54</v>
      </c>
      <c r="P11" s="18">
        <v>62.000000000000007</v>
      </c>
      <c r="Q11" s="18">
        <v>1123</v>
      </c>
      <c r="R11" s="16">
        <f t="shared" si="0"/>
        <v>1402</v>
      </c>
      <c r="S11" s="17">
        <f t="shared" si="1"/>
        <v>7.18974358974359</v>
      </c>
      <c r="T11" s="18">
        <f t="shared" si="3"/>
        <v>717</v>
      </c>
      <c r="U11" s="17">
        <f t="shared" si="2"/>
        <v>3.6769230769230767</v>
      </c>
      <c r="V11" s="18">
        <f>I11+Q11</f>
        <v>2203</v>
      </c>
      <c r="W11" s="17">
        <f>V11/E11</f>
        <v>11.297435897435898</v>
      </c>
      <c r="X11" s="16">
        <v>10</v>
      </c>
    </row>
    <row r="12" spans="1:24">
      <c r="A12" s="2">
        <v>132</v>
      </c>
      <c r="B12" t="s">
        <v>47</v>
      </c>
      <c r="C12" s="16">
        <v>27</v>
      </c>
      <c r="D12" s="16">
        <v>71</v>
      </c>
      <c r="E12" s="16">
        <v>208</v>
      </c>
      <c r="F12" s="18">
        <v>144</v>
      </c>
      <c r="G12" s="18">
        <v>488</v>
      </c>
      <c r="H12" s="18">
        <v>96</v>
      </c>
      <c r="I12" s="18"/>
      <c r="J12" s="16">
        <v>369</v>
      </c>
      <c r="K12" s="16">
        <v>305</v>
      </c>
      <c r="L12" s="16">
        <v>255</v>
      </c>
      <c r="M12" s="16">
        <v>495</v>
      </c>
      <c r="N12" s="16">
        <v>475</v>
      </c>
      <c r="O12" s="16">
        <v>39</v>
      </c>
      <c r="P12" s="18">
        <v>65</v>
      </c>
      <c r="Q12" s="18"/>
      <c r="R12" s="16">
        <f t="shared" si="0"/>
        <v>1530</v>
      </c>
      <c r="S12" s="17">
        <f t="shared" si="1"/>
        <v>7.3557692307692308</v>
      </c>
      <c r="T12" s="18">
        <f t="shared" si="3"/>
        <v>728</v>
      </c>
      <c r="U12" s="17">
        <f t="shared" si="2"/>
        <v>3.5</v>
      </c>
      <c r="V12" s="18"/>
      <c r="W12" s="17"/>
      <c r="X12" s="16">
        <v>11</v>
      </c>
    </row>
    <row r="13" spans="1:24">
      <c r="A13" s="2">
        <v>122</v>
      </c>
      <c r="B13" t="s">
        <v>37</v>
      </c>
      <c r="C13" s="16">
        <v>28</v>
      </c>
      <c r="D13" s="16">
        <v>74</v>
      </c>
      <c r="E13" s="16">
        <v>213</v>
      </c>
      <c r="F13" s="18">
        <v>168</v>
      </c>
      <c r="G13" s="18">
        <v>439.99999999999994</v>
      </c>
      <c r="H13" s="18">
        <v>118</v>
      </c>
      <c r="I13" s="18"/>
      <c r="J13" s="16">
        <v>385</v>
      </c>
      <c r="K13" s="16">
        <v>297</v>
      </c>
      <c r="L13" s="16">
        <v>203</v>
      </c>
      <c r="M13" s="16">
        <v>467</v>
      </c>
      <c r="N13" s="16">
        <v>360</v>
      </c>
      <c r="O13" s="16">
        <v>40</v>
      </c>
      <c r="P13" s="18">
        <v>60</v>
      </c>
      <c r="Q13" s="18"/>
      <c r="R13" s="16">
        <f t="shared" si="0"/>
        <v>1327</v>
      </c>
      <c r="S13" s="17">
        <f t="shared" si="1"/>
        <v>6.2300469483568079</v>
      </c>
      <c r="T13" s="18">
        <f t="shared" si="3"/>
        <v>726</v>
      </c>
      <c r="U13" s="17">
        <f t="shared" si="2"/>
        <v>3.408450704225352</v>
      </c>
      <c r="V13" s="18"/>
      <c r="W13" s="17"/>
      <c r="X13" s="16">
        <v>12</v>
      </c>
    </row>
    <row r="14" spans="1:24">
      <c r="A14" s="2">
        <v>143</v>
      </c>
      <c r="B14" t="s">
        <v>59</v>
      </c>
      <c r="C14" s="16">
        <v>27</v>
      </c>
      <c r="D14" s="16">
        <v>71</v>
      </c>
      <c r="E14" s="16">
        <v>183</v>
      </c>
      <c r="F14" s="18">
        <v>160</v>
      </c>
      <c r="G14" s="18">
        <v>452</v>
      </c>
      <c r="H14" s="18"/>
      <c r="I14" s="18"/>
      <c r="J14" s="16">
        <v>422</v>
      </c>
      <c r="K14" s="16">
        <v>260</v>
      </c>
      <c r="L14" s="16">
        <v>200</v>
      </c>
      <c r="M14" s="16">
        <v>405</v>
      </c>
      <c r="N14" s="16"/>
      <c r="O14" s="16">
        <v>52</v>
      </c>
      <c r="P14" s="18"/>
      <c r="Q14" s="18"/>
      <c r="R14" s="16"/>
      <c r="S14" s="17"/>
      <c r="T14" s="18"/>
      <c r="U14" s="17"/>
      <c r="V14" s="18"/>
      <c r="W14" s="17"/>
      <c r="X14" s="16">
        <v>13</v>
      </c>
    </row>
    <row r="15" spans="1:24">
      <c r="A15" s="2">
        <v>103</v>
      </c>
      <c r="B15" t="s">
        <v>33</v>
      </c>
      <c r="C15" s="16">
        <v>33</v>
      </c>
      <c r="D15" s="16">
        <v>74</v>
      </c>
      <c r="E15" s="16">
        <v>220</v>
      </c>
      <c r="F15" s="18">
        <v>191</v>
      </c>
      <c r="G15" s="18">
        <v>498.00000000000006</v>
      </c>
      <c r="H15" s="18">
        <v>144</v>
      </c>
      <c r="I15" s="18">
        <v>1214</v>
      </c>
      <c r="J15" s="16">
        <v>402</v>
      </c>
      <c r="K15" s="16">
        <v>255</v>
      </c>
      <c r="L15" s="16">
        <v>220</v>
      </c>
      <c r="M15" s="16">
        <v>505</v>
      </c>
      <c r="N15" s="16">
        <v>405</v>
      </c>
      <c r="O15" s="16">
        <v>54</v>
      </c>
      <c r="P15" s="18">
        <v>68</v>
      </c>
      <c r="Q15" s="18">
        <v>1260</v>
      </c>
      <c r="R15" s="16">
        <f t="shared" ref="R15:R22" si="4">K15+L15+M15+N15</f>
        <v>1385</v>
      </c>
      <c r="S15" s="17">
        <f t="shared" ref="S15:S22" si="5">R15/E15</f>
        <v>6.2954545454545459</v>
      </c>
      <c r="T15" s="18">
        <f>F15+G15+H15</f>
        <v>833</v>
      </c>
      <c r="U15" s="17">
        <f>T15/E15</f>
        <v>3.7863636363636362</v>
      </c>
      <c r="V15" s="18">
        <f>I15+Q15</f>
        <v>2474</v>
      </c>
      <c r="W15" s="17">
        <f>V15/E15</f>
        <v>11.245454545454546</v>
      </c>
      <c r="X15" s="16">
        <v>14</v>
      </c>
    </row>
    <row r="16" spans="1:24">
      <c r="A16" s="2">
        <v>130</v>
      </c>
      <c r="B16" t="s">
        <v>45</v>
      </c>
      <c r="C16" s="16">
        <v>35</v>
      </c>
      <c r="D16" s="16">
        <v>68</v>
      </c>
      <c r="E16" s="16">
        <v>185</v>
      </c>
      <c r="F16" s="18">
        <v>143</v>
      </c>
      <c r="G16" s="18"/>
      <c r="H16" s="18"/>
      <c r="I16" s="18">
        <v>1163</v>
      </c>
      <c r="J16" s="16"/>
      <c r="K16" s="16">
        <v>325</v>
      </c>
      <c r="L16" s="16">
        <v>230</v>
      </c>
      <c r="M16" s="16">
        <v>593</v>
      </c>
      <c r="N16" s="16">
        <v>475</v>
      </c>
      <c r="O16" s="16">
        <v>50</v>
      </c>
      <c r="P16" s="18">
        <v>64</v>
      </c>
      <c r="Q16" s="18">
        <v>1186</v>
      </c>
      <c r="R16" s="16">
        <f t="shared" si="4"/>
        <v>1623</v>
      </c>
      <c r="S16" s="17">
        <f t="shared" si="5"/>
        <v>8.7729729729729726</v>
      </c>
      <c r="T16" s="18"/>
      <c r="U16" s="17"/>
      <c r="V16" s="18">
        <f>I16+Q16</f>
        <v>2349</v>
      </c>
      <c r="W16" s="17">
        <f>V16/E16</f>
        <v>12.697297297297297</v>
      </c>
      <c r="X16" s="16">
        <v>15</v>
      </c>
    </row>
    <row r="17" spans="1:24">
      <c r="A17" s="2">
        <v>104</v>
      </c>
      <c r="B17" t="s">
        <v>34</v>
      </c>
      <c r="C17" s="16">
        <v>24</v>
      </c>
      <c r="D17" s="16">
        <v>69</v>
      </c>
      <c r="E17" s="16">
        <v>210</v>
      </c>
      <c r="F17" s="18">
        <v>137</v>
      </c>
      <c r="G17" s="18"/>
      <c r="H17" s="18">
        <v>98</v>
      </c>
      <c r="I17" s="18">
        <v>1040</v>
      </c>
      <c r="J17" s="16">
        <v>425</v>
      </c>
      <c r="K17" s="16">
        <v>315</v>
      </c>
      <c r="L17" s="16">
        <v>225</v>
      </c>
      <c r="M17" s="16">
        <v>525</v>
      </c>
      <c r="N17" s="16">
        <v>425</v>
      </c>
      <c r="O17" s="16"/>
      <c r="P17" s="18">
        <v>63</v>
      </c>
      <c r="Q17" s="18">
        <v>1320</v>
      </c>
      <c r="R17" s="16">
        <f t="shared" si="4"/>
        <v>1490</v>
      </c>
      <c r="S17" s="17">
        <f t="shared" si="5"/>
        <v>7.0952380952380949</v>
      </c>
      <c r="T17" s="18"/>
      <c r="U17" s="17"/>
      <c r="V17" s="18">
        <f>I17+Q17</f>
        <v>2360</v>
      </c>
      <c r="W17" s="17">
        <f>V17/E17</f>
        <v>11.238095238095237</v>
      </c>
      <c r="X17" s="16">
        <v>16</v>
      </c>
    </row>
    <row r="18" spans="1:24">
      <c r="A18" s="2">
        <v>115</v>
      </c>
      <c r="B18" t="s">
        <v>28</v>
      </c>
      <c r="C18" s="16">
        <v>21</v>
      </c>
      <c r="D18" s="16">
        <v>73</v>
      </c>
      <c r="E18" s="16">
        <v>210</v>
      </c>
      <c r="F18" s="18">
        <v>147</v>
      </c>
      <c r="G18" s="18"/>
      <c r="H18" s="18">
        <v>104</v>
      </c>
      <c r="I18" s="18">
        <v>1164</v>
      </c>
      <c r="J18" s="16">
        <v>427</v>
      </c>
      <c r="K18" s="16">
        <v>305</v>
      </c>
      <c r="L18" s="16">
        <v>236</v>
      </c>
      <c r="M18" s="16">
        <v>545</v>
      </c>
      <c r="N18" s="16">
        <v>500</v>
      </c>
      <c r="O18" s="16">
        <v>50</v>
      </c>
      <c r="P18" s="18">
        <v>62.000000000000007</v>
      </c>
      <c r="Q18" s="18">
        <v>1334</v>
      </c>
      <c r="R18" s="16">
        <f t="shared" si="4"/>
        <v>1586</v>
      </c>
      <c r="S18" s="17">
        <f t="shared" si="5"/>
        <v>7.5523809523809522</v>
      </c>
      <c r="T18" s="18"/>
      <c r="U18" s="17"/>
      <c r="V18" s="18">
        <f>I18+Q18</f>
        <v>2498</v>
      </c>
      <c r="W18" s="17">
        <f>V18/E18</f>
        <v>11.895238095238096</v>
      </c>
      <c r="X18" s="16">
        <v>17</v>
      </c>
    </row>
    <row r="19" spans="1:24">
      <c r="A19" s="2">
        <v>116</v>
      </c>
      <c r="B19" t="s">
        <v>29</v>
      </c>
      <c r="C19" s="16">
        <v>24</v>
      </c>
      <c r="D19" s="16">
        <v>68</v>
      </c>
      <c r="E19" s="16">
        <v>177</v>
      </c>
      <c r="F19" s="18">
        <v>194</v>
      </c>
      <c r="G19" s="18">
        <v>478</v>
      </c>
      <c r="H19" s="18"/>
      <c r="I19" s="18"/>
      <c r="J19" s="16">
        <v>361</v>
      </c>
      <c r="K19" s="16">
        <v>275</v>
      </c>
      <c r="L19" s="16">
        <v>235</v>
      </c>
      <c r="M19" s="16">
        <v>435</v>
      </c>
      <c r="N19" s="16">
        <v>345</v>
      </c>
      <c r="O19" s="16">
        <v>53</v>
      </c>
      <c r="P19" s="18">
        <v>60</v>
      </c>
      <c r="Q19" s="18">
        <v>1440</v>
      </c>
      <c r="R19" s="16">
        <f t="shared" si="4"/>
        <v>1290</v>
      </c>
      <c r="S19" s="17">
        <f t="shared" si="5"/>
        <v>7.2881355932203391</v>
      </c>
      <c r="T19" s="18"/>
      <c r="U19" s="17"/>
      <c r="V19" s="18"/>
      <c r="W19" s="17"/>
      <c r="X19" s="16">
        <v>18</v>
      </c>
    </row>
    <row r="20" spans="1:24">
      <c r="A20" s="2">
        <v>128</v>
      </c>
      <c r="B20" t="s">
        <v>43</v>
      </c>
      <c r="C20" s="16">
        <v>30</v>
      </c>
      <c r="D20" s="16">
        <v>70</v>
      </c>
      <c r="E20" s="16">
        <v>170</v>
      </c>
      <c r="F20" s="18">
        <v>173</v>
      </c>
      <c r="G20" s="18">
        <v>416</v>
      </c>
      <c r="H20" s="18">
        <v>130</v>
      </c>
      <c r="I20" s="18">
        <v>1057</v>
      </c>
      <c r="J20" s="16">
        <v>425</v>
      </c>
      <c r="K20" s="16">
        <v>245</v>
      </c>
      <c r="L20" s="16">
        <v>200</v>
      </c>
      <c r="M20" s="16">
        <v>445</v>
      </c>
      <c r="N20" s="16">
        <v>365</v>
      </c>
      <c r="O20" s="16">
        <v>55</v>
      </c>
      <c r="P20" s="18">
        <v>58.000000000000007</v>
      </c>
      <c r="Q20" s="18">
        <v>1090</v>
      </c>
      <c r="R20" s="16">
        <f t="shared" si="4"/>
        <v>1255</v>
      </c>
      <c r="S20" s="17">
        <f t="shared" si="5"/>
        <v>7.382352941176471</v>
      </c>
      <c r="T20" s="18">
        <f>F20+G20+H20</f>
        <v>719</v>
      </c>
      <c r="U20" s="17">
        <f>T20/E20</f>
        <v>4.2294117647058824</v>
      </c>
      <c r="V20" s="18">
        <f>I20+Q20</f>
        <v>2147</v>
      </c>
      <c r="W20" s="17">
        <f>V20/E20</f>
        <v>12.629411764705882</v>
      </c>
      <c r="X20" s="16">
        <v>19</v>
      </c>
    </row>
    <row r="21" spans="1:24">
      <c r="A21" s="2">
        <v>121</v>
      </c>
      <c r="B21" t="s">
        <v>36</v>
      </c>
      <c r="C21" s="16">
        <v>36</v>
      </c>
      <c r="D21" s="16">
        <v>71</v>
      </c>
      <c r="E21" s="16">
        <v>185</v>
      </c>
      <c r="F21" s="18">
        <v>137</v>
      </c>
      <c r="G21" s="18">
        <v>496.00000000000006</v>
      </c>
      <c r="H21" s="18">
        <v>112</v>
      </c>
      <c r="I21" s="18">
        <v>1059</v>
      </c>
      <c r="J21" s="16">
        <v>391</v>
      </c>
      <c r="K21" s="16">
        <v>285</v>
      </c>
      <c r="L21" s="16">
        <v>205</v>
      </c>
      <c r="M21" s="16">
        <v>552</v>
      </c>
      <c r="N21" s="16">
        <v>435</v>
      </c>
      <c r="O21" s="16">
        <v>65</v>
      </c>
      <c r="P21" s="18">
        <v>61</v>
      </c>
      <c r="Q21" s="18">
        <v>1260</v>
      </c>
      <c r="R21" s="16">
        <f t="shared" si="4"/>
        <v>1477</v>
      </c>
      <c r="S21" s="17">
        <f t="shared" si="5"/>
        <v>7.9837837837837835</v>
      </c>
      <c r="T21" s="18">
        <f>F21+G21+H21</f>
        <v>745</v>
      </c>
      <c r="U21" s="17">
        <f>T21/E21</f>
        <v>4.0270270270270272</v>
      </c>
      <c r="V21" s="18">
        <f>I21+Q21</f>
        <v>2319</v>
      </c>
      <c r="W21" s="17">
        <f>V21/E21</f>
        <v>12.535135135135135</v>
      </c>
      <c r="X21" s="16">
        <v>20</v>
      </c>
    </row>
    <row r="22" spans="1:24">
      <c r="A22" s="2">
        <v>106</v>
      </c>
      <c r="B22" t="s">
        <v>18</v>
      </c>
      <c r="C22" s="16">
        <v>34</v>
      </c>
      <c r="D22" s="16">
        <v>67</v>
      </c>
      <c r="E22" s="16">
        <v>175</v>
      </c>
      <c r="F22" s="18">
        <v>163</v>
      </c>
      <c r="G22" s="18">
        <v>466.00000000000006</v>
      </c>
      <c r="H22" s="18">
        <v>128</v>
      </c>
      <c r="I22" s="18"/>
      <c r="J22" s="16">
        <v>407</v>
      </c>
      <c r="K22" s="16">
        <v>270</v>
      </c>
      <c r="L22" s="16">
        <v>195</v>
      </c>
      <c r="M22" s="16">
        <v>455</v>
      </c>
      <c r="N22" s="16">
        <v>385</v>
      </c>
      <c r="O22" s="16">
        <v>54</v>
      </c>
      <c r="P22" s="18">
        <v>60</v>
      </c>
      <c r="Q22" s="18">
        <v>1114</v>
      </c>
      <c r="R22" s="16">
        <f t="shared" si="4"/>
        <v>1305</v>
      </c>
      <c r="S22" s="17">
        <f t="shared" si="5"/>
        <v>7.4571428571428573</v>
      </c>
      <c r="T22" s="18">
        <f>F22+G22+H22</f>
        <v>757</v>
      </c>
      <c r="U22" s="17">
        <f>T22/E22</f>
        <v>4.3257142857142856</v>
      </c>
      <c r="V22" s="18"/>
      <c r="W22" s="17"/>
      <c r="X22" s="16">
        <v>21</v>
      </c>
    </row>
    <row r="23" spans="1:24">
      <c r="A23" s="2">
        <v>144</v>
      </c>
      <c r="B23" t="s">
        <v>60</v>
      </c>
      <c r="C23" s="16">
        <v>26</v>
      </c>
      <c r="D23" s="16">
        <v>74</v>
      </c>
      <c r="E23" s="16">
        <v>200</v>
      </c>
      <c r="F23" s="18"/>
      <c r="G23" s="18"/>
      <c r="H23" s="18"/>
      <c r="I23" s="18">
        <v>1310</v>
      </c>
      <c r="J23" s="16">
        <v>387</v>
      </c>
      <c r="K23" s="16">
        <v>275</v>
      </c>
      <c r="L23" s="16">
        <v>230</v>
      </c>
      <c r="M23" s="16">
        <v>505</v>
      </c>
      <c r="N23" s="16"/>
      <c r="O23" s="16">
        <v>36</v>
      </c>
      <c r="P23" s="18"/>
      <c r="Q23" s="18"/>
      <c r="R23" s="16"/>
      <c r="S23" s="17"/>
      <c r="T23" s="18"/>
      <c r="U23" s="17"/>
      <c r="V23" s="18"/>
      <c r="W23" s="17"/>
      <c r="X23" s="16">
        <v>22</v>
      </c>
    </row>
    <row r="24" spans="1:24">
      <c r="A24" s="2">
        <v>127</v>
      </c>
      <c r="B24" t="s">
        <v>42</v>
      </c>
      <c r="C24" s="16">
        <v>28</v>
      </c>
      <c r="D24" s="16">
        <v>72</v>
      </c>
      <c r="E24" s="16">
        <v>186</v>
      </c>
      <c r="F24" s="18">
        <v>177</v>
      </c>
      <c r="G24" s="18">
        <v>439.99999999999994</v>
      </c>
      <c r="H24" s="18">
        <v>110.00000000000001</v>
      </c>
      <c r="I24" s="18"/>
      <c r="J24" s="16">
        <v>431</v>
      </c>
      <c r="K24" s="16">
        <v>287</v>
      </c>
      <c r="L24" s="16">
        <v>220</v>
      </c>
      <c r="M24" s="16">
        <v>451</v>
      </c>
      <c r="N24" s="16">
        <v>419</v>
      </c>
      <c r="O24" s="16">
        <v>37</v>
      </c>
      <c r="P24" s="18"/>
      <c r="Q24" s="18">
        <v>1139</v>
      </c>
      <c r="R24" s="16">
        <f t="shared" ref="R24:R29" si="6">K24+L24+M24+N24</f>
        <v>1377</v>
      </c>
      <c r="S24" s="17">
        <f t="shared" ref="S24:S29" si="7">R24/E24</f>
        <v>7.403225806451613</v>
      </c>
      <c r="T24" s="18">
        <f>F24+G24+H24</f>
        <v>727</v>
      </c>
      <c r="U24" s="17">
        <f>T24/E24</f>
        <v>3.9086021505376345</v>
      </c>
      <c r="V24" s="18"/>
      <c r="W24" s="17"/>
      <c r="X24" s="16">
        <v>23</v>
      </c>
    </row>
    <row r="25" spans="1:24">
      <c r="A25" s="2">
        <v>138</v>
      </c>
      <c r="B25" t="s">
        <v>54</v>
      </c>
      <c r="C25" s="16">
        <v>29</v>
      </c>
      <c r="D25" s="16">
        <v>69</v>
      </c>
      <c r="E25" s="16">
        <v>185</v>
      </c>
      <c r="F25" s="18">
        <v>158</v>
      </c>
      <c r="G25" s="18">
        <v>450</v>
      </c>
      <c r="H25" s="18">
        <v>131</v>
      </c>
      <c r="I25" s="18">
        <v>1101</v>
      </c>
      <c r="J25" s="16">
        <v>411</v>
      </c>
      <c r="K25" s="16">
        <v>265</v>
      </c>
      <c r="L25" s="16">
        <v>215</v>
      </c>
      <c r="M25" s="16">
        <v>455</v>
      </c>
      <c r="N25" s="16">
        <v>335</v>
      </c>
      <c r="O25" s="16">
        <v>52</v>
      </c>
      <c r="P25" s="18">
        <v>64</v>
      </c>
      <c r="Q25" s="18">
        <v>1110</v>
      </c>
      <c r="R25" s="16">
        <f t="shared" si="6"/>
        <v>1270</v>
      </c>
      <c r="S25" s="17">
        <f t="shared" si="7"/>
        <v>6.8648648648648649</v>
      </c>
      <c r="T25" s="18">
        <f>F25+G25+H25</f>
        <v>739</v>
      </c>
      <c r="U25" s="17">
        <f>T25/E25</f>
        <v>3.9945945945945946</v>
      </c>
      <c r="V25" s="18">
        <f>I25+Q25</f>
        <v>2211</v>
      </c>
      <c r="W25" s="17">
        <f>V25/E25</f>
        <v>11.951351351351351</v>
      </c>
      <c r="X25" s="16">
        <v>24</v>
      </c>
    </row>
    <row r="26" spans="1:24">
      <c r="A26" s="2">
        <v>123</v>
      </c>
      <c r="B26" t="s">
        <v>38</v>
      </c>
      <c r="C26" s="16">
        <v>32</v>
      </c>
      <c r="D26" s="16">
        <v>71</v>
      </c>
      <c r="E26" s="16">
        <v>200</v>
      </c>
      <c r="F26" s="18">
        <v>131</v>
      </c>
      <c r="G26" s="18"/>
      <c r="H26" s="18"/>
      <c r="I26" s="18">
        <v>1017.9999999999999</v>
      </c>
      <c r="J26" s="16">
        <v>505</v>
      </c>
      <c r="K26" s="16">
        <v>285</v>
      </c>
      <c r="L26" s="16">
        <v>230</v>
      </c>
      <c r="M26" s="16">
        <v>505</v>
      </c>
      <c r="N26" s="16">
        <v>455</v>
      </c>
      <c r="O26" s="16">
        <v>52</v>
      </c>
      <c r="P26" s="18"/>
      <c r="Q26" s="18"/>
      <c r="R26" s="16">
        <f t="shared" si="6"/>
        <v>1475</v>
      </c>
      <c r="S26" s="17">
        <f t="shared" si="7"/>
        <v>7.375</v>
      </c>
      <c r="T26" s="18"/>
      <c r="U26" s="17"/>
      <c r="V26" s="18"/>
      <c r="W26" s="17"/>
      <c r="X26" s="16">
        <v>25</v>
      </c>
    </row>
    <row r="27" spans="1:24">
      <c r="A27" s="2">
        <v>117</v>
      </c>
      <c r="B27" t="s">
        <v>30</v>
      </c>
      <c r="C27" s="16">
        <v>25</v>
      </c>
      <c r="D27" s="16">
        <v>70</v>
      </c>
      <c r="E27" s="16">
        <v>187</v>
      </c>
      <c r="F27" s="18">
        <v>152</v>
      </c>
      <c r="G27" s="18"/>
      <c r="H27" s="18">
        <v>137</v>
      </c>
      <c r="I27" s="18"/>
      <c r="J27" s="16"/>
      <c r="K27" s="16">
        <v>264</v>
      </c>
      <c r="L27" s="16">
        <v>225</v>
      </c>
      <c r="M27" s="16">
        <v>472</v>
      </c>
      <c r="N27" s="16">
        <v>352</v>
      </c>
      <c r="O27" s="16">
        <v>50</v>
      </c>
      <c r="P27" s="18">
        <v>59</v>
      </c>
      <c r="Q27" s="18">
        <v>1090</v>
      </c>
      <c r="R27" s="16">
        <f t="shared" si="6"/>
        <v>1313</v>
      </c>
      <c r="S27" s="17">
        <f t="shared" si="7"/>
        <v>7.0213903743315509</v>
      </c>
      <c r="T27" s="18"/>
      <c r="U27" s="17"/>
      <c r="V27" s="18"/>
      <c r="W27" s="17"/>
      <c r="X27" s="16">
        <v>26</v>
      </c>
    </row>
    <row r="28" spans="1:24">
      <c r="A28" s="2">
        <v>126</v>
      </c>
      <c r="B28" t="s">
        <v>41</v>
      </c>
      <c r="C28" s="16">
        <v>29</v>
      </c>
      <c r="D28" s="16">
        <v>63</v>
      </c>
      <c r="E28" s="16">
        <v>150</v>
      </c>
      <c r="F28" s="18">
        <v>161</v>
      </c>
      <c r="G28" s="18">
        <v>418</v>
      </c>
      <c r="H28" s="18">
        <v>192</v>
      </c>
      <c r="I28" s="18">
        <v>908.99999999999989</v>
      </c>
      <c r="J28" s="16">
        <v>434</v>
      </c>
      <c r="K28" s="16">
        <v>250</v>
      </c>
      <c r="L28" s="16">
        <v>205</v>
      </c>
      <c r="M28" s="16">
        <v>457</v>
      </c>
      <c r="N28" s="16">
        <v>405</v>
      </c>
      <c r="O28" s="16">
        <v>64</v>
      </c>
      <c r="P28" s="18">
        <v>52</v>
      </c>
      <c r="Q28" s="18">
        <v>1130</v>
      </c>
      <c r="R28" s="16">
        <f t="shared" si="6"/>
        <v>1317</v>
      </c>
      <c r="S28" s="17">
        <f t="shared" si="7"/>
        <v>8.7799999999999994</v>
      </c>
      <c r="T28" s="18">
        <f>F28+G28+H28</f>
        <v>771</v>
      </c>
      <c r="U28" s="17">
        <f>T28/E28</f>
        <v>5.14</v>
      </c>
      <c r="V28" s="18">
        <f>I28+Q28</f>
        <v>2039</v>
      </c>
      <c r="W28" s="17">
        <f>V28/E28</f>
        <v>13.593333333333334</v>
      </c>
      <c r="X28" s="16">
        <v>27</v>
      </c>
    </row>
    <row r="29" spans="1:24">
      <c r="A29" s="2">
        <v>111</v>
      </c>
      <c r="B29" t="s">
        <v>23</v>
      </c>
      <c r="C29" s="16">
        <v>36</v>
      </c>
      <c r="D29" s="16">
        <v>70</v>
      </c>
      <c r="E29" s="16">
        <v>168</v>
      </c>
      <c r="F29" s="18">
        <v>137</v>
      </c>
      <c r="G29" s="18">
        <v>419.00000000000006</v>
      </c>
      <c r="H29" s="18">
        <v>152</v>
      </c>
      <c r="I29" s="18">
        <v>934</v>
      </c>
      <c r="J29" s="16">
        <v>410</v>
      </c>
      <c r="K29" s="16">
        <v>265</v>
      </c>
      <c r="L29" s="16">
        <v>190</v>
      </c>
      <c r="M29" s="16">
        <v>460</v>
      </c>
      <c r="N29" s="16">
        <v>365</v>
      </c>
      <c r="O29" s="16">
        <v>58</v>
      </c>
      <c r="P29" s="18">
        <v>59</v>
      </c>
      <c r="Q29" s="18">
        <v>1095</v>
      </c>
      <c r="R29" s="16">
        <f t="shared" si="6"/>
        <v>1280</v>
      </c>
      <c r="S29" s="17">
        <f t="shared" si="7"/>
        <v>7.6190476190476186</v>
      </c>
      <c r="T29" s="18">
        <f>F29+G29+H29</f>
        <v>708</v>
      </c>
      <c r="U29" s="17">
        <f>T29/E29</f>
        <v>4.2142857142857144</v>
      </c>
      <c r="V29" s="18">
        <f>I29+Q29</f>
        <v>2029</v>
      </c>
      <c r="W29" s="17">
        <f>V29/E29</f>
        <v>12.077380952380953</v>
      </c>
      <c r="X29" s="16">
        <v>28</v>
      </c>
    </row>
    <row r="30" spans="1:24">
      <c r="A30" s="2">
        <v>134</v>
      </c>
      <c r="B30" t="s">
        <v>49</v>
      </c>
      <c r="C30" s="16">
        <v>25</v>
      </c>
      <c r="D30" s="16">
        <v>72</v>
      </c>
      <c r="E30" s="16">
        <v>205</v>
      </c>
      <c r="F30" s="18"/>
      <c r="G30" s="18">
        <v>464.00000000000006</v>
      </c>
      <c r="H30" s="18">
        <v>147</v>
      </c>
      <c r="I30" s="18"/>
      <c r="J30" s="16">
        <v>422</v>
      </c>
      <c r="K30" s="16"/>
      <c r="L30" s="16">
        <v>195</v>
      </c>
      <c r="M30" s="16">
        <v>505</v>
      </c>
      <c r="N30" s="16"/>
      <c r="O30" s="16"/>
      <c r="P30" s="18"/>
      <c r="Q30" s="18"/>
      <c r="R30" s="16"/>
      <c r="S30" s="17"/>
      <c r="T30" s="18"/>
      <c r="U30" s="17"/>
      <c r="V30" s="18"/>
      <c r="W30" s="17"/>
      <c r="X30" s="16">
        <v>29</v>
      </c>
    </row>
    <row r="31" spans="1:24">
      <c r="A31" s="2">
        <v>120</v>
      </c>
      <c r="B31" t="s">
        <v>35</v>
      </c>
      <c r="C31" s="16">
        <v>33</v>
      </c>
      <c r="D31" s="16">
        <v>69</v>
      </c>
      <c r="E31" s="16">
        <v>173</v>
      </c>
      <c r="F31" s="18">
        <v>174</v>
      </c>
      <c r="G31" s="18">
        <v>552</v>
      </c>
      <c r="H31" s="18">
        <v>165</v>
      </c>
      <c r="I31" s="18">
        <v>1282</v>
      </c>
      <c r="J31" s="16"/>
      <c r="K31" s="16">
        <v>260</v>
      </c>
      <c r="L31" s="16">
        <v>190</v>
      </c>
      <c r="M31" s="16">
        <v>460</v>
      </c>
      <c r="N31" s="16">
        <v>345</v>
      </c>
      <c r="O31" s="16">
        <v>58</v>
      </c>
      <c r="P31" s="18"/>
      <c r="Q31" s="18"/>
      <c r="R31" s="16">
        <f t="shared" ref="R31:R43" si="8">K31+L31+M31+N31</f>
        <v>1255</v>
      </c>
      <c r="S31" s="17">
        <f t="shared" ref="S31:S43" si="9">R31/E31</f>
        <v>7.2543352601156066</v>
      </c>
      <c r="T31" s="18">
        <f>F31+G31+H31</f>
        <v>891</v>
      </c>
      <c r="U31" s="17">
        <f>T31/E31</f>
        <v>5.1502890173410405</v>
      </c>
      <c r="V31" s="18"/>
      <c r="W31" s="17"/>
      <c r="X31" s="16">
        <v>30</v>
      </c>
    </row>
    <row r="32" spans="1:24">
      <c r="A32" s="2">
        <v>133</v>
      </c>
      <c r="B32" t="s">
        <v>48</v>
      </c>
      <c r="C32" s="16">
        <v>33</v>
      </c>
      <c r="D32" s="16">
        <v>68</v>
      </c>
      <c r="E32" s="16">
        <v>165</v>
      </c>
      <c r="F32" s="18">
        <v>163</v>
      </c>
      <c r="G32" s="18">
        <v>474.99999999999994</v>
      </c>
      <c r="H32" s="18">
        <v>159</v>
      </c>
      <c r="I32" s="18">
        <v>915</v>
      </c>
      <c r="J32" s="16">
        <v>456</v>
      </c>
      <c r="K32" s="16">
        <v>235</v>
      </c>
      <c r="L32" s="16">
        <v>155</v>
      </c>
      <c r="M32" s="16">
        <v>400</v>
      </c>
      <c r="N32" s="16">
        <v>330</v>
      </c>
      <c r="O32" s="16">
        <v>45</v>
      </c>
      <c r="P32" s="18">
        <v>57</v>
      </c>
      <c r="Q32" s="18"/>
      <c r="R32" s="16">
        <f t="shared" si="8"/>
        <v>1120</v>
      </c>
      <c r="S32" s="17">
        <f t="shared" si="9"/>
        <v>6.7878787878787881</v>
      </c>
      <c r="T32" s="18">
        <f>F32+G32+H32</f>
        <v>797</v>
      </c>
      <c r="U32" s="17">
        <f>T32/E32</f>
        <v>4.8303030303030301</v>
      </c>
      <c r="V32" s="18"/>
      <c r="W32" s="17"/>
      <c r="X32" s="16">
        <v>31</v>
      </c>
    </row>
    <row r="33" spans="1:33">
      <c r="A33" s="2">
        <v>109</v>
      </c>
      <c r="B33" t="s">
        <v>21</v>
      </c>
      <c r="C33" s="16">
        <v>28</v>
      </c>
      <c r="D33" s="16">
        <v>74</v>
      </c>
      <c r="E33" s="16">
        <v>215</v>
      </c>
      <c r="F33" s="18">
        <v>240</v>
      </c>
      <c r="G33" s="18"/>
      <c r="H33" s="18">
        <v>108.99999999999999</v>
      </c>
      <c r="I33" s="18">
        <v>1377</v>
      </c>
      <c r="J33" s="16">
        <v>388</v>
      </c>
      <c r="K33" s="16">
        <v>300</v>
      </c>
      <c r="L33" s="16">
        <v>220</v>
      </c>
      <c r="M33" s="16">
        <v>525</v>
      </c>
      <c r="N33" s="16">
        <v>445</v>
      </c>
      <c r="O33" s="16">
        <v>36</v>
      </c>
      <c r="P33" s="18">
        <v>64</v>
      </c>
      <c r="Q33" s="18"/>
      <c r="R33" s="16">
        <f t="shared" si="8"/>
        <v>1490</v>
      </c>
      <c r="S33" s="17">
        <f t="shared" si="9"/>
        <v>6.9302325581395348</v>
      </c>
      <c r="T33" s="18"/>
      <c r="U33" s="17"/>
      <c r="V33" s="18"/>
      <c r="W33" s="17"/>
      <c r="X33" s="16">
        <v>32</v>
      </c>
    </row>
    <row r="34" spans="1:33">
      <c r="A34" s="2">
        <v>119</v>
      </c>
      <c r="B34" t="s">
        <v>32</v>
      </c>
      <c r="C34" s="16">
        <v>27</v>
      </c>
      <c r="D34" s="16">
        <v>74</v>
      </c>
      <c r="E34" s="16">
        <v>200</v>
      </c>
      <c r="F34" s="18">
        <v>182</v>
      </c>
      <c r="G34" s="18">
        <v>435</v>
      </c>
      <c r="H34" s="18">
        <v>112</v>
      </c>
      <c r="I34" s="18"/>
      <c r="J34" s="16">
        <v>385</v>
      </c>
      <c r="K34" s="16">
        <v>242</v>
      </c>
      <c r="L34" s="16">
        <v>205</v>
      </c>
      <c r="M34" s="16">
        <v>365</v>
      </c>
      <c r="N34" s="16">
        <v>295</v>
      </c>
      <c r="O34" s="16">
        <v>41</v>
      </c>
      <c r="P34" s="18">
        <v>58.000000000000007</v>
      </c>
      <c r="Q34" s="18">
        <v>1127</v>
      </c>
      <c r="R34" s="16">
        <f t="shared" si="8"/>
        <v>1107</v>
      </c>
      <c r="S34" s="17">
        <f t="shared" si="9"/>
        <v>5.5350000000000001</v>
      </c>
      <c r="T34" s="18">
        <f>F34+G34+H34</f>
        <v>729</v>
      </c>
      <c r="U34" s="17">
        <f>T34/E34</f>
        <v>3.645</v>
      </c>
      <c r="V34" s="18"/>
      <c r="W34" s="17"/>
      <c r="X34" s="16">
        <v>33</v>
      </c>
    </row>
    <row r="35" spans="1:33">
      <c r="A35" s="2">
        <v>131</v>
      </c>
      <c r="B35" t="s">
        <v>46</v>
      </c>
      <c r="C35" s="16">
        <v>36</v>
      </c>
      <c r="D35" s="16">
        <v>75</v>
      </c>
      <c r="E35" s="16">
        <v>225</v>
      </c>
      <c r="F35" s="18"/>
      <c r="G35" s="18">
        <v>445</v>
      </c>
      <c r="H35" s="18">
        <v>117.00000000000001</v>
      </c>
      <c r="I35" s="18"/>
      <c r="J35" s="16">
        <v>387</v>
      </c>
      <c r="K35" s="16">
        <v>275</v>
      </c>
      <c r="L35" s="16">
        <v>225</v>
      </c>
      <c r="M35" s="16">
        <v>611</v>
      </c>
      <c r="N35" s="16">
        <v>405</v>
      </c>
      <c r="O35" s="16"/>
      <c r="P35" s="18">
        <v>59</v>
      </c>
      <c r="Q35" s="18">
        <v>1151</v>
      </c>
      <c r="R35" s="16">
        <f t="shared" si="8"/>
        <v>1516</v>
      </c>
      <c r="S35" s="17">
        <f t="shared" si="9"/>
        <v>6.7377777777777776</v>
      </c>
      <c r="T35" s="18"/>
      <c r="U35" s="17"/>
      <c r="V35" s="18"/>
      <c r="W35" s="17"/>
      <c r="X35" s="16">
        <v>34</v>
      </c>
    </row>
    <row r="36" spans="1:33">
      <c r="A36" s="2">
        <v>114</v>
      </c>
      <c r="B36" t="s">
        <v>26</v>
      </c>
      <c r="C36" s="16">
        <v>30</v>
      </c>
      <c r="D36" s="16">
        <v>70</v>
      </c>
      <c r="E36" s="16">
        <v>190</v>
      </c>
      <c r="F36" s="18">
        <v>134</v>
      </c>
      <c r="G36" s="18">
        <v>450</v>
      </c>
      <c r="H36" s="18">
        <v>121</v>
      </c>
      <c r="I36" s="18"/>
      <c r="J36" s="16">
        <v>388</v>
      </c>
      <c r="K36" s="16">
        <v>290</v>
      </c>
      <c r="L36" s="16">
        <v>228</v>
      </c>
      <c r="M36" s="16">
        <v>476</v>
      </c>
      <c r="N36" s="16">
        <v>385</v>
      </c>
      <c r="O36" s="16">
        <v>61</v>
      </c>
      <c r="P36" s="18">
        <v>61</v>
      </c>
      <c r="Q36" s="18">
        <v>1329</v>
      </c>
      <c r="R36" s="16">
        <f t="shared" si="8"/>
        <v>1379</v>
      </c>
      <c r="S36" s="17">
        <f t="shared" si="9"/>
        <v>7.257894736842105</v>
      </c>
      <c r="T36" s="18">
        <f>F36+G36+H36</f>
        <v>705</v>
      </c>
      <c r="U36" s="17">
        <f>T36/E36</f>
        <v>3.7105263157894739</v>
      </c>
      <c r="V36" s="18"/>
      <c r="W36" s="17"/>
      <c r="X36" s="16">
        <v>35</v>
      </c>
    </row>
    <row r="37" spans="1:33">
      <c r="A37" s="2">
        <v>145</v>
      </c>
      <c r="B37" t="s">
        <v>61</v>
      </c>
      <c r="C37" s="16">
        <v>28</v>
      </c>
      <c r="D37" s="16">
        <v>68</v>
      </c>
      <c r="E37" s="16">
        <v>173</v>
      </c>
      <c r="F37" s="18">
        <v>149</v>
      </c>
      <c r="G37" s="18">
        <v>441</v>
      </c>
      <c r="H37" s="18">
        <v>122</v>
      </c>
      <c r="I37" s="18"/>
      <c r="J37" s="16">
        <v>368</v>
      </c>
      <c r="K37" s="16">
        <v>255</v>
      </c>
      <c r="L37" s="16">
        <v>215</v>
      </c>
      <c r="M37" s="16">
        <v>435</v>
      </c>
      <c r="N37" s="16">
        <v>395</v>
      </c>
      <c r="O37" s="16"/>
      <c r="P37" s="18"/>
      <c r="Q37" s="18"/>
      <c r="R37" s="16">
        <f t="shared" si="8"/>
        <v>1300</v>
      </c>
      <c r="S37" s="17">
        <f t="shared" si="9"/>
        <v>7.5144508670520231</v>
      </c>
      <c r="T37" s="18">
        <f>F37+G37+H37</f>
        <v>712</v>
      </c>
      <c r="U37" s="17">
        <f>T37/E37</f>
        <v>4.1156069364161851</v>
      </c>
      <c r="V37" s="18"/>
      <c r="W37" s="17"/>
      <c r="X37" s="16">
        <v>36</v>
      </c>
    </row>
    <row r="38" spans="1:33">
      <c r="A38" s="2">
        <v>112</v>
      </c>
      <c r="B38" t="s">
        <v>24</v>
      </c>
      <c r="C38" s="16">
        <v>24</v>
      </c>
      <c r="D38" s="16">
        <v>73</v>
      </c>
      <c r="E38" s="16">
        <v>184</v>
      </c>
      <c r="F38" s="18">
        <v>199</v>
      </c>
      <c r="G38" s="18">
        <v>461</v>
      </c>
      <c r="H38" s="18">
        <v>138</v>
      </c>
      <c r="I38" s="18">
        <v>1059</v>
      </c>
      <c r="J38" s="16">
        <v>371</v>
      </c>
      <c r="K38" s="16">
        <v>205</v>
      </c>
      <c r="L38" s="16">
        <v>163</v>
      </c>
      <c r="M38" s="16">
        <v>435</v>
      </c>
      <c r="N38" s="16">
        <v>349</v>
      </c>
      <c r="O38" s="16">
        <v>40</v>
      </c>
      <c r="P38" s="18">
        <v>57</v>
      </c>
      <c r="Q38" s="18">
        <v>1121</v>
      </c>
      <c r="R38" s="16">
        <f t="shared" si="8"/>
        <v>1152</v>
      </c>
      <c r="S38" s="17">
        <f t="shared" si="9"/>
        <v>6.2608695652173916</v>
      </c>
      <c r="T38" s="18">
        <f>F38+G38+H38</f>
        <v>798</v>
      </c>
      <c r="U38" s="17">
        <f>T38/E38</f>
        <v>4.3369565217391308</v>
      </c>
      <c r="V38" s="18">
        <f>I38+Q38</f>
        <v>2180</v>
      </c>
      <c r="W38" s="17">
        <f>V38/E38</f>
        <v>11.847826086956522</v>
      </c>
      <c r="X38" s="16">
        <v>37</v>
      </c>
    </row>
    <row r="39" spans="1:33">
      <c r="A39" s="2">
        <v>105</v>
      </c>
      <c r="B39" t="s">
        <v>17</v>
      </c>
      <c r="C39" s="16">
        <v>30</v>
      </c>
      <c r="D39" s="16">
        <v>70</v>
      </c>
      <c r="E39" s="16">
        <v>180</v>
      </c>
      <c r="F39" s="18"/>
      <c r="G39" s="18">
        <v>463</v>
      </c>
      <c r="H39" s="18">
        <v>192</v>
      </c>
      <c r="I39" s="18">
        <v>1138</v>
      </c>
      <c r="J39" s="16"/>
      <c r="K39" s="16">
        <v>200</v>
      </c>
      <c r="L39" s="16">
        <v>165</v>
      </c>
      <c r="M39" s="16">
        <v>385</v>
      </c>
      <c r="N39" s="16">
        <v>330</v>
      </c>
      <c r="O39" s="16">
        <v>40</v>
      </c>
      <c r="P39" s="18">
        <v>59</v>
      </c>
      <c r="Q39" s="18">
        <v>1140</v>
      </c>
      <c r="R39" s="16">
        <f t="shared" si="8"/>
        <v>1080</v>
      </c>
      <c r="S39" s="17">
        <f t="shared" si="9"/>
        <v>6</v>
      </c>
      <c r="T39" s="18"/>
      <c r="U39" s="17"/>
      <c r="V39" s="18">
        <f>I39+Q39</f>
        <v>2278</v>
      </c>
      <c r="W39" s="17">
        <f>V39/E39</f>
        <v>12.655555555555555</v>
      </c>
      <c r="X39" s="16">
        <v>38</v>
      </c>
    </row>
    <row r="40" spans="1:33">
      <c r="A40" s="2">
        <v>125</v>
      </c>
      <c r="B40" t="s">
        <v>40</v>
      </c>
      <c r="C40" s="16">
        <v>23</v>
      </c>
      <c r="D40" s="16">
        <v>74</v>
      </c>
      <c r="E40" s="16">
        <v>195</v>
      </c>
      <c r="F40" s="18">
        <v>196</v>
      </c>
      <c r="G40" s="18">
        <v>493</v>
      </c>
      <c r="H40" s="18">
        <v>136</v>
      </c>
      <c r="I40" s="18">
        <v>1176</v>
      </c>
      <c r="J40" s="16">
        <v>364</v>
      </c>
      <c r="K40" s="16">
        <v>245</v>
      </c>
      <c r="L40" s="16">
        <v>190</v>
      </c>
      <c r="M40" s="16">
        <v>460</v>
      </c>
      <c r="N40" s="16">
        <v>315</v>
      </c>
      <c r="O40" s="16">
        <v>36</v>
      </c>
      <c r="P40" s="18">
        <v>66</v>
      </c>
      <c r="Q40" s="18">
        <v>1119</v>
      </c>
      <c r="R40" s="16">
        <f t="shared" si="8"/>
        <v>1210</v>
      </c>
      <c r="S40" s="17">
        <f t="shared" si="9"/>
        <v>6.2051282051282053</v>
      </c>
      <c r="T40" s="18">
        <f>F40+G40+H40</f>
        <v>825</v>
      </c>
      <c r="U40" s="17">
        <f>T40/E40</f>
        <v>4.2307692307692308</v>
      </c>
      <c r="V40" s="18">
        <f>I40+Q40</f>
        <v>2295</v>
      </c>
      <c r="W40" s="17">
        <f>V40/E40</f>
        <v>11.76923076923077</v>
      </c>
      <c r="X40" s="16">
        <v>39</v>
      </c>
    </row>
    <row r="41" spans="1:33">
      <c r="A41" s="2">
        <v>139</v>
      </c>
      <c r="B41" t="s">
        <v>55</v>
      </c>
      <c r="C41" s="16">
        <v>30</v>
      </c>
      <c r="D41" s="16">
        <v>73</v>
      </c>
      <c r="E41" s="16">
        <v>191</v>
      </c>
      <c r="F41" s="18">
        <v>179</v>
      </c>
      <c r="G41" s="18">
        <v>445</v>
      </c>
      <c r="H41" s="18">
        <v>124.00000000000001</v>
      </c>
      <c r="I41" s="18">
        <v>1004</v>
      </c>
      <c r="J41" s="16">
        <v>456</v>
      </c>
      <c r="K41" s="16">
        <v>260</v>
      </c>
      <c r="L41" s="16">
        <v>187</v>
      </c>
      <c r="M41" s="16">
        <v>467</v>
      </c>
      <c r="N41" s="16">
        <v>368</v>
      </c>
      <c r="O41" s="16">
        <v>50</v>
      </c>
      <c r="P41" s="18">
        <v>60</v>
      </c>
      <c r="Q41" s="18">
        <v>1090</v>
      </c>
      <c r="R41" s="16">
        <f t="shared" si="8"/>
        <v>1282</v>
      </c>
      <c r="S41" s="17">
        <f t="shared" si="9"/>
        <v>6.7120418848167542</v>
      </c>
      <c r="T41" s="18">
        <f>F41+G41+H41</f>
        <v>748</v>
      </c>
      <c r="U41" s="17">
        <f>T41/E41</f>
        <v>3.9162303664921465</v>
      </c>
      <c r="V41" s="18">
        <f>I41+Q41</f>
        <v>2094</v>
      </c>
      <c r="W41" s="17">
        <f>V41/E41</f>
        <v>10.963350785340314</v>
      </c>
      <c r="X41" s="16">
        <v>40</v>
      </c>
    </row>
    <row r="42" spans="1:33">
      <c r="A42" s="2">
        <v>140</v>
      </c>
      <c r="B42" t="s">
        <v>56</v>
      </c>
      <c r="C42" s="16">
        <v>25</v>
      </c>
      <c r="D42" s="16">
        <v>72</v>
      </c>
      <c r="E42" s="16">
        <v>190</v>
      </c>
      <c r="F42" s="18">
        <v>197</v>
      </c>
      <c r="G42" s="18"/>
      <c r="H42" s="18">
        <v>132</v>
      </c>
      <c r="I42" s="18"/>
      <c r="J42" s="16">
        <v>372</v>
      </c>
      <c r="K42" s="16">
        <v>240</v>
      </c>
      <c r="L42" s="16">
        <v>170</v>
      </c>
      <c r="M42" s="16">
        <v>415</v>
      </c>
      <c r="N42" s="16">
        <v>365</v>
      </c>
      <c r="O42" s="16">
        <v>35</v>
      </c>
      <c r="P42" s="18">
        <v>65</v>
      </c>
      <c r="Q42" s="18">
        <v>1140</v>
      </c>
      <c r="R42" s="16">
        <f t="shared" si="8"/>
        <v>1190</v>
      </c>
      <c r="S42" s="17">
        <f t="shared" si="9"/>
        <v>6.2631578947368425</v>
      </c>
      <c r="T42" s="18"/>
      <c r="U42" s="17"/>
      <c r="V42" s="18"/>
      <c r="W42" s="17"/>
      <c r="X42" s="16">
        <v>41</v>
      </c>
    </row>
    <row r="43" spans="1:33">
      <c r="A43" s="2">
        <v>135</v>
      </c>
      <c r="B43" t="s">
        <v>51</v>
      </c>
      <c r="C43" s="16">
        <v>26</v>
      </c>
      <c r="D43" s="16">
        <v>70</v>
      </c>
      <c r="E43" s="16">
        <v>167</v>
      </c>
      <c r="F43" s="18">
        <v>145</v>
      </c>
      <c r="G43" s="18">
        <v>548</v>
      </c>
      <c r="H43" s="18"/>
      <c r="I43" s="18">
        <v>1452</v>
      </c>
      <c r="J43" s="16">
        <v>383</v>
      </c>
      <c r="K43" s="16">
        <v>253</v>
      </c>
      <c r="L43" s="16">
        <v>198</v>
      </c>
      <c r="M43" s="16">
        <v>407</v>
      </c>
      <c r="N43" s="16">
        <v>352</v>
      </c>
      <c r="O43" s="16">
        <v>50</v>
      </c>
      <c r="P43" s="18"/>
      <c r="Q43" s="18"/>
      <c r="R43" s="16">
        <f t="shared" si="8"/>
        <v>1210</v>
      </c>
      <c r="S43" s="17">
        <f t="shared" si="9"/>
        <v>7.2455089820359282</v>
      </c>
      <c r="T43" s="18"/>
      <c r="U43" s="17"/>
      <c r="V43" s="18"/>
      <c r="W43" s="17"/>
      <c r="X43" s="16">
        <v>42</v>
      </c>
    </row>
    <row r="44" spans="1:33">
      <c r="A44" s="2">
        <v>142</v>
      </c>
      <c r="B44" t="s">
        <v>58</v>
      </c>
      <c r="C44" s="16">
        <v>23</v>
      </c>
      <c r="D44" s="16">
        <v>74</v>
      </c>
      <c r="E44" s="16">
        <v>190</v>
      </c>
      <c r="F44" s="18"/>
      <c r="G44" s="18"/>
      <c r="H44" s="18"/>
      <c r="I44" s="18"/>
      <c r="J44" s="16"/>
      <c r="K44" s="16"/>
      <c r="L44" s="16">
        <v>198</v>
      </c>
      <c r="M44" s="16"/>
      <c r="N44" s="16"/>
      <c r="O44" s="16"/>
      <c r="P44" s="18"/>
      <c r="Q44" s="18"/>
      <c r="R44" s="16"/>
      <c r="S44" s="17"/>
      <c r="T44" s="18"/>
      <c r="U44" s="17"/>
      <c r="V44" s="18"/>
      <c r="W44" s="17"/>
      <c r="X44" s="16">
        <v>43</v>
      </c>
    </row>
    <row r="45" spans="1:33">
      <c r="A45" s="2">
        <v>141</v>
      </c>
      <c r="B45" t="s">
        <v>57</v>
      </c>
      <c r="C45" s="16">
        <v>35</v>
      </c>
      <c r="D45" s="16">
        <v>75</v>
      </c>
      <c r="E45" s="16">
        <v>193</v>
      </c>
      <c r="F45" s="16">
        <v>160</v>
      </c>
      <c r="G45" s="16">
        <v>439</v>
      </c>
      <c r="H45" s="16">
        <v>152</v>
      </c>
      <c r="I45" s="16">
        <v>1400</v>
      </c>
      <c r="J45" s="16">
        <v>411</v>
      </c>
      <c r="K45" s="16">
        <v>235</v>
      </c>
      <c r="L45" s="16"/>
      <c r="M45" s="16">
        <v>470</v>
      </c>
      <c r="N45" s="16">
        <v>335</v>
      </c>
      <c r="O45" s="16">
        <v>67</v>
      </c>
      <c r="P45" s="16"/>
      <c r="Q45" s="16"/>
      <c r="R45" s="16"/>
      <c r="S45" s="16"/>
      <c r="T45" s="16">
        <f>F45+G45+H45</f>
        <v>751</v>
      </c>
      <c r="U45" s="17">
        <f>T45/E45</f>
        <v>3.8911917098445596</v>
      </c>
      <c r="V45" s="16"/>
      <c r="W45" s="16"/>
      <c r="X45" s="16">
        <v>44</v>
      </c>
    </row>
    <row r="46" spans="1:33">
      <c r="A46" s="2">
        <v>129</v>
      </c>
      <c r="B46" t="s">
        <v>44</v>
      </c>
      <c r="C46" s="16">
        <v>23</v>
      </c>
      <c r="D46" s="16">
        <v>74</v>
      </c>
      <c r="E46" s="16">
        <v>178</v>
      </c>
      <c r="F46" s="18">
        <v>253</v>
      </c>
      <c r="G46" s="18"/>
      <c r="H46" s="18">
        <v>206</v>
      </c>
      <c r="I46" s="18">
        <v>1680</v>
      </c>
      <c r="J46" s="16">
        <v>285</v>
      </c>
      <c r="K46" s="16"/>
      <c r="L46" s="16"/>
      <c r="M46" s="16">
        <v>350</v>
      </c>
      <c r="N46" s="16">
        <v>245</v>
      </c>
      <c r="O46" s="16">
        <v>40</v>
      </c>
      <c r="P46" s="18"/>
      <c r="Q46" s="18"/>
      <c r="R46" s="16"/>
      <c r="S46" s="17"/>
      <c r="T46" s="18"/>
      <c r="U46" s="17"/>
      <c r="V46" s="18"/>
      <c r="W46" s="17"/>
      <c r="X46" s="16">
        <v>45</v>
      </c>
    </row>
    <row r="48" spans="1:33">
      <c r="B48" s="4" t="s">
        <v>105</v>
      </c>
      <c r="C48" s="10">
        <f>AVERAGE(C2:C46)</f>
        <v>28.177777777777777</v>
      </c>
      <c r="D48" s="10">
        <f t="shared" ref="D48:Q48" si="10">AVERAGE(D2:D46)</f>
        <v>70.777777777777771</v>
      </c>
      <c r="E48" s="10">
        <f t="shared" si="10"/>
        <v>187.73333333333332</v>
      </c>
      <c r="F48" s="10">
        <f t="shared" si="10"/>
        <v>161.875</v>
      </c>
      <c r="G48" s="10">
        <f t="shared" si="10"/>
        <v>454.08571428571429</v>
      </c>
      <c r="H48" s="10">
        <f t="shared" si="10"/>
        <v>127.10526315789474</v>
      </c>
      <c r="I48" s="10">
        <f t="shared" si="10"/>
        <v>1149.6206896551723</v>
      </c>
      <c r="J48" s="10">
        <f t="shared" si="10"/>
        <v>409.23076923076923</v>
      </c>
      <c r="K48" s="10">
        <f t="shared" si="10"/>
        <v>271.83333333333331</v>
      </c>
      <c r="L48" s="10">
        <f t="shared" si="10"/>
        <v>210.06976744186048</v>
      </c>
      <c r="M48" s="10">
        <f t="shared" si="10"/>
        <v>474.25</v>
      </c>
      <c r="N48" s="10">
        <f t="shared" si="10"/>
        <v>385.19512195121951</v>
      </c>
      <c r="O48" s="10">
        <f t="shared" si="10"/>
        <v>51.65</v>
      </c>
      <c r="P48" s="10">
        <f t="shared" si="10"/>
        <v>60.8125</v>
      </c>
      <c r="Q48" s="10">
        <f t="shared" si="10"/>
        <v>1186.0666666666666</v>
      </c>
      <c r="R48" s="10">
        <f t="shared" ref="R48:S48" si="11">AVERAGE(R2:R46)</f>
        <v>1351.3333333333333</v>
      </c>
      <c r="S48" s="10">
        <f t="shared" si="11"/>
        <v>7.2589220363845994</v>
      </c>
      <c r="T48" s="10">
        <f t="shared" ref="T48:W48" si="12">AVERAGE(T2:T46)</f>
        <v>731.27586206896547</v>
      </c>
      <c r="U48" s="10">
        <f t="shared" si="12"/>
        <v>4.0011075152790001</v>
      </c>
      <c r="V48" s="10">
        <f t="shared" si="12"/>
        <v>2282.3000000000002</v>
      </c>
      <c r="W48" s="10">
        <f t="shared" si="12"/>
        <v>12.383834035524503</v>
      </c>
      <c r="X48" s="6"/>
      <c r="Y48" s="6"/>
      <c r="Z48" s="6"/>
      <c r="AA48" s="6"/>
      <c r="AB48" s="6"/>
      <c r="AC48" s="6"/>
      <c r="AD48" s="6"/>
      <c r="AE48" s="6"/>
      <c r="AF48" s="6"/>
      <c r="AG48" s="7"/>
    </row>
    <row r="49" spans="2:33">
      <c r="B49" s="4" t="s">
        <v>106</v>
      </c>
      <c r="C49" s="12">
        <f>MEDIAN(C2:C46)</f>
        <v>28</v>
      </c>
      <c r="D49" s="12">
        <f t="shared" ref="D49:Q49" si="13">MEDIAN(D2:D46)</f>
        <v>71</v>
      </c>
      <c r="E49" s="12">
        <f t="shared" si="13"/>
        <v>186</v>
      </c>
      <c r="F49" s="12">
        <f t="shared" si="13"/>
        <v>154</v>
      </c>
      <c r="G49" s="12">
        <f t="shared" si="13"/>
        <v>448</v>
      </c>
      <c r="H49" s="12">
        <f t="shared" si="13"/>
        <v>122.5</v>
      </c>
      <c r="I49" s="12">
        <f t="shared" si="13"/>
        <v>1101</v>
      </c>
      <c r="J49" s="12">
        <f t="shared" si="13"/>
        <v>407</v>
      </c>
      <c r="K49" s="12">
        <f t="shared" si="13"/>
        <v>272.5</v>
      </c>
      <c r="L49" s="12">
        <f t="shared" si="13"/>
        <v>215</v>
      </c>
      <c r="M49" s="12">
        <f t="shared" si="13"/>
        <v>471</v>
      </c>
      <c r="N49" s="12">
        <f t="shared" si="13"/>
        <v>385</v>
      </c>
      <c r="O49" s="12">
        <f t="shared" si="13"/>
        <v>51.5</v>
      </c>
      <c r="P49" s="12">
        <f t="shared" si="13"/>
        <v>60</v>
      </c>
      <c r="Q49" s="12">
        <f t="shared" si="13"/>
        <v>1140</v>
      </c>
      <c r="R49" s="12">
        <f t="shared" ref="R49:S49" si="14">MEDIAN(R2:R46)</f>
        <v>1360</v>
      </c>
      <c r="S49" s="12">
        <f t="shared" si="14"/>
        <v>7.257894736842105</v>
      </c>
      <c r="T49" s="12">
        <f t="shared" ref="T49:W49" si="15">MEDIAN(T2:T46)</f>
        <v>726</v>
      </c>
      <c r="U49" s="12">
        <f t="shared" si="15"/>
        <v>3.9086021505376345</v>
      </c>
      <c r="V49" s="12">
        <f t="shared" si="15"/>
        <v>2307</v>
      </c>
      <c r="W49" s="12">
        <f t="shared" si="15"/>
        <v>12.014366151866152</v>
      </c>
      <c r="X49" s="9"/>
      <c r="Y49" s="4"/>
      <c r="Z49" s="4"/>
      <c r="AA49" s="4"/>
      <c r="AB49" s="4"/>
      <c r="AC49" s="4"/>
      <c r="AD49" s="4"/>
      <c r="AE49" s="4"/>
      <c r="AF49" s="4"/>
      <c r="AG49" s="7"/>
    </row>
    <row r="50" spans="2:33">
      <c r="B50" s="4" t="s">
        <v>107</v>
      </c>
      <c r="C50" s="11">
        <f>STDEV(C2:C46)</f>
        <v>4.2974034913743839</v>
      </c>
      <c r="D50" s="11">
        <f t="shared" ref="D50:Q50" si="16">STDEV(D2:D46)</f>
        <v>2.770698048645444</v>
      </c>
      <c r="E50" s="11">
        <f t="shared" si="16"/>
        <v>17.69360439152058</v>
      </c>
      <c r="F50" s="11">
        <f t="shared" si="16"/>
        <v>28.048664212446269</v>
      </c>
      <c r="G50" s="11">
        <f t="shared" si="16"/>
        <v>34.482196112479492</v>
      </c>
      <c r="H50" s="11">
        <f t="shared" si="16"/>
        <v>29.092387295949521</v>
      </c>
      <c r="I50" s="11">
        <f t="shared" si="16"/>
        <v>199.64135947692048</v>
      </c>
      <c r="J50" s="11">
        <f t="shared" si="16"/>
        <v>41.890497313617374</v>
      </c>
      <c r="K50" s="11">
        <f t="shared" si="16"/>
        <v>29.185626822258484</v>
      </c>
      <c r="L50" s="11">
        <f t="shared" si="16"/>
        <v>23.490013429051334</v>
      </c>
      <c r="M50" s="11">
        <f t="shared" si="16"/>
        <v>56.038244830837897</v>
      </c>
      <c r="N50" s="11">
        <f t="shared" si="16"/>
        <v>52.869281966088458</v>
      </c>
      <c r="O50" s="11">
        <f t="shared" si="16"/>
        <v>12.720969967855323</v>
      </c>
      <c r="P50" s="11">
        <f t="shared" si="16"/>
        <v>3.3257305770263081</v>
      </c>
      <c r="Q50" s="11">
        <f t="shared" si="16"/>
        <v>97.500109047979095</v>
      </c>
      <c r="R50" s="11">
        <f t="shared" ref="R50:S50" si="17">STDEV(R2:R46)</f>
        <v>137.90296613987522</v>
      </c>
      <c r="S50" s="11">
        <f t="shared" si="17"/>
        <v>0.77116570345901791</v>
      </c>
      <c r="T50" s="11">
        <f t="shared" ref="T50:W50" si="18">STDEV(T2:T46)</f>
        <v>58.803484196895859</v>
      </c>
      <c r="U50" s="11">
        <f t="shared" si="18"/>
        <v>0.49457612469889456</v>
      </c>
      <c r="V50" s="11">
        <f t="shared" si="18"/>
        <v>176.12408903055282</v>
      </c>
      <c r="W50" s="11">
        <f t="shared" si="18"/>
        <v>1.078953938074926</v>
      </c>
      <c r="X50" s="9"/>
      <c r="Y50" s="4"/>
      <c r="Z50" s="4"/>
      <c r="AA50" s="4"/>
      <c r="AB50" s="4"/>
      <c r="AC50" s="4"/>
      <c r="AD50" s="4"/>
      <c r="AE50" s="4"/>
      <c r="AF50" s="4"/>
      <c r="AG50" s="7"/>
    </row>
    <row r="51" spans="2:33">
      <c r="B51" s="4" t="s">
        <v>108</v>
      </c>
      <c r="C51" s="12">
        <f>C53-C52</f>
        <v>16</v>
      </c>
      <c r="D51" s="12">
        <f t="shared" ref="D51:Q51" si="19">D53-D52</f>
        <v>12</v>
      </c>
      <c r="E51" s="12">
        <f t="shared" si="19"/>
        <v>85</v>
      </c>
      <c r="F51" s="12">
        <f t="shared" si="19"/>
        <v>122</v>
      </c>
      <c r="G51" s="12">
        <f t="shared" si="19"/>
        <v>151</v>
      </c>
      <c r="H51" s="12">
        <f t="shared" si="19"/>
        <v>135</v>
      </c>
      <c r="I51" s="12">
        <f t="shared" si="19"/>
        <v>851</v>
      </c>
      <c r="J51" s="12">
        <f t="shared" si="19"/>
        <v>242</v>
      </c>
      <c r="K51" s="12">
        <f t="shared" si="19"/>
        <v>125</v>
      </c>
      <c r="L51" s="12">
        <f t="shared" si="19"/>
        <v>110</v>
      </c>
      <c r="M51" s="12">
        <f t="shared" si="19"/>
        <v>261</v>
      </c>
      <c r="N51" s="12">
        <f t="shared" si="19"/>
        <v>255</v>
      </c>
      <c r="O51" s="12">
        <f t="shared" si="19"/>
        <v>71</v>
      </c>
      <c r="P51" s="12">
        <f t="shared" si="19"/>
        <v>16</v>
      </c>
      <c r="Q51" s="12">
        <f t="shared" si="19"/>
        <v>386</v>
      </c>
      <c r="R51" s="12">
        <f t="shared" ref="R51" si="20">R53-R52</f>
        <v>543</v>
      </c>
      <c r="S51" s="12">
        <f t="shared" ref="S51:W51" si="21">S53-S52</f>
        <v>3.2449999999999992</v>
      </c>
      <c r="T51" s="12">
        <f t="shared" si="21"/>
        <v>287</v>
      </c>
      <c r="U51" s="12">
        <f t="shared" si="21"/>
        <v>1.816955684007707</v>
      </c>
      <c r="V51" s="12">
        <f t="shared" si="21"/>
        <v>707</v>
      </c>
      <c r="W51" s="12">
        <f t="shared" si="21"/>
        <v>4.014426992437464</v>
      </c>
      <c r="X51" s="9"/>
      <c r="Y51" s="4"/>
      <c r="Z51" s="4"/>
      <c r="AA51" s="4"/>
      <c r="AB51" s="4"/>
      <c r="AC51" s="4"/>
      <c r="AD51" s="4"/>
      <c r="AE51" s="4"/>
      <c r="AF51" s="4"/>
      <c r="AG51" s="7"/>
    </row>
    <row r="52" spans="2:33">
      <c r="B52" s="4" t="s">
        <v>109</v>
      </c>
      <c r="C52" s="13">
        <f>MIN(C2:C46)</f>
        <v>20</v>
      </c>
      <c r="D52" s="13">
        <f t="shared" ref="D52:Q52" si="22">MIN(D2:D46)</f>
        <v>63</v>
      </c>
      <c r="E52" s="13">
        <f t="shared" si="22"/>
        <v>140</v>
      </c>
      <c r="F52" s="13">
        <f t="shared" si="22"/>
        <v>131</v>
      </c>
      <c r="G52" s="13">
        <f t="shared" si="22"/>
        <v>401</v>
      </c>
      <c r="H52" s="13">
        <f t="shared" si="22"/>
        <v>71</v>
      </c>
      <c r="I52" s="13">
        <f t="shared" si="22"/>
        <v>829</v>
      </c>
      <c r="J52" s="13">
        <f t="shared" si="22"/>
        <v>285</v>
      </c>
      <c r="K52" s="13">
        <f t="shared" si="22"/>
        <v>200</v>
      </c>
      <c r="L52" s="13">
        <f t="shared" si="22"/>
        <v>155</v>
      </c>
      <c r="M52" s="13">
        <f t="shared" si="22"/>
        <v>350</v>
      </c>
      <c r="N52" s="13">
        <f t="shared" si="22"/>
        <v>245</v>
      </c>
      <c r="O52" s="13">
        <f t="shared" si="22"/>
        <v>35</v>
      </c>
      <c r="P52" s="13">
        <f t="shared" si="22"/>
        <v>52</v>
      </c>
      <c r="Q52" s="13">
        <f t="shared" si="22"/>
        <v>1054</v>
      </c>
      <c r="R52" s="13">
        <f t="shared" ref="R52:S52" si="23">MIN(R2:R46)</f>
        <v>1080</v>
      </c>
      <c r="S52" s="13">
        <f t="shared" si="23"/>
        <v>5.5350000000000001</v>
      </c>
      <c r="T52" s="13">
        <f t="shared" ref="T52:W52" si="24">MIN(T2:T46)</f>
        <v>604</v>
      </c>
      <c r="U52" s="13">
        <f t="shared" si="24"/>
        <v>3.3333333333333335</v>
      </c>
      <c r="V52" s="13">
        <f t="shared" si="24"/>
        <v>1989</v>
      </c>
      <c r="W52" s="13">
        <f t="shared" si="24"/>
        <v>10.963350785340314</v>
      </c>
      <c r="X52" s="9"/>
      <c r="Y52" s="4"/>
      <c r="Z52" s="4"/>
      <c r="AA52" s="4"/>
      <c r="AB52" s="4"/>
      <c r="AC52" s="4"/>
      <c r="AD52" s="4"/>
      <c r="AE52" s="4"/>
      <c r="AF52" s="4"/>
      <c r="AG52" s="7"/>
    </row>
    <row r="53" spans="2:33">
      <c r="B53" s="4" t="s">
        <v>110</v>
      </c>
      <c r="C53" s="12">
        <f>MAX(C2:C46)</f>
        <v>36</v>
      </c>
      <c r="D53" s="12">
        <f t="shared" ref="D53:Q53" si="25">MAX(D2:D46)</f>
        <v>75</v>
      </c>
      <c r="E53" s="12">
        <f t="shared" si="25"/>
        <v>225</v>
      </c>
      <c r="F53" s="12">
        <f t="shared" si="25"/>
        <v>253</v>
      </c>
      <c r="G53" s="12">
        <f t="shared" si="25"/>
        <v>552</v>
      </c>
      <c r="H53" s="12">
        <f t="shared" si="25"/>
        <v>206</v>
      </c>
      <c r="I53" s="12">
        <f t="shared" si="25"/>
        <v>1680</v>
      </c>
      <c r="J53" s="12">
        <f t="shared" si="25"/>
        <v>527</v>
      </c>
      <c r="K53" s="12">
        <f t="shared" si="25"/>
        <v>325</v>
      </c>
      <c r="L53" s="12">
        <f t="shared" si="25"/>
        <v>265</v>
      </c>
      <c r="M53" s="12">
        <f t="shared" si="25"/>
        <v>611</v>
      </c>
      <c r="N53" s="12">
        <f t="shared" si="25"/>
        <v>500</v>
      </c>
      <c r="O53" s="12">
        <f t="shared" si="25"/>
        <v>106</v>
      </c>
      <c r="P53" s="12">
        <f t="shared" si="25"/>
        <v>68</v>
      </c>
      <c r="Q53" s="12">
        <f t="shared" si="25"/>
        <v>1440</v>
      </c>
      <c r="R53" s="12">
        <f t="shared" ref="R53:S53" si="26">MAX(R2:R46)</f>
        <v>1623</v>
      </c>
      <c r="S53" s="12">
        <f t="shared" si="26"/>
        <v>8.7799999999999994</v>
      </c>
      <c r="T53" s="12">
        <f t="shared" ref="T53:W53" si="27">MAX(T2:T46)</f>
        <v>891</v>
      </c>
      <c r="U53" s="12">
        <f t="shared" si="27"/>
        <v>5.1502890173410405</v>
      </c>
      <c r="V53" s="12">
        <f t="shared" si="27"/>
        <v>2696</v>
      </c>
      <c r="W53" s="12">
        <f t="shared" si="27"/>
        <v>14.977777777777778</v>
      </c>
      <c r="X53" s="9"/>
      <c r="Y53" s="4"/>
      <c r="Z53" s="4"/>
      <c r="AA53" s="4"/>
      <c r="AB53" s="4"/>
      <c r="AC53" s="4"/>
      <c r="AD53" s="4"/>
      <c r="AE53" s="4"/>
      <c r="AF53" s="4"/>
      <c r="AG53" s="7"/>
    </row>
    <row r="54" spans="2:33" ht="15.75" thickBot="1">
      <c r="B54" s="5" t="s">
        <v>111</v>
      </c>
      <c r="C54" s="13">
        <f>COUNT(C2:C46)</f>
        <v>45</v>
      </c>
      <c r="D54" s="13">
        <f t="shared" ref="D54:Q54" si="28">COUNT(D2:D46)</f>
        <v>45</v>
      </c>
      <c r="E54" s="13">
        <f t="shared" si="28"/>
        <v>45</v>
      </c>
      <c r="F54" s="13">
        <f t="shared" si="28"/>
        <v>40</v>
      </c>
      <c r="G54" s="13">
        <f t="shared" si="28"/>
        <v>35</v>
      </c>
      <c r="H54" s="13">
        <f t="shared" si="28"/>
        <v>38</v>
      </c>
      <c r="I54" s="13">
        <f t="shared" si="28"/>
        <v>29</v>
      </c>
      <c r="J54" s="13">
        <f t="shared" si="28"/>
        <v>39</v>
      </c>
      <c r="K54" s="13">
        <f t="shared" si="28"/>
        <v>42</v>
      </c>
      <c r="L54" s="13">
        <f t="shared" si="28"/>
        <v>43</v>
      </c>
      <c r="M54" s="13">
        <f t="shared" si="28"/>
        <v>44</v>
      </c>
      <c r="N54" s="13">
        <f t="shared" si="28"/>
        <v>41</v>
      </c>
      <c r="O54" s="13">
        <f t="shared" si="28"/>
        <v>40</v>
      </c>
      <c r="P54" s="13">
        <f t="shared" si="28"/>
        <v>32</v>
      </c>
      <c r="Q54" s="13">
        <f t="shared" si="28"/>
        <v>30</v>
      </c>
      <c r="R54" s="13">
        <f t="shared" ref="R54:S54" si="29">COUNT(R2:R46)</f>
        <v>39</v>
      </c>
      <c r="S54" s="13">
        <f t="shared" si="29"/>
        <v>39</v>
      </c>
      <c r="T54" s="13">
        <f t="shared" ref="T54:W54" si="30">COUNT(T2:T46)</f>
        <v>29</v>
      </c>
      <c r="U54" s="13">
        <f t="shared" si="30"/>
        <v>29</v>
      </c>
      <c r="V54" s="13">
        <f t="shared" si="30"/>
        <v>20</v>
      </c>
      <c r="W54" s="13">
        <f t="shared" si="30"/>
        <v>20</v>
      </c>
      <c r="X54" s="9"/>
      <c r="Y54" s="4"/>
      <c r="Z54" s="4"/>
      <c r="AA54" s="4"/>
      <c r="AB54" s="4"/>
      <c r="AC54" s="4"/>
      <c r="AD54" s="4"/>
      <c r="AE54" s="4"/>
      <c r="AF54" s="4"/>
      <c r="AG54" s="7"/>
    </row>
    <row r="55" spans="2:33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9"/>
      <c r="T55" s="4"/>
      <c r="U55" s="4"/>
      <c r="V55" s="4"/>
      <c r="W55" s="4"/>
      <c r="X55" s="9"/>
      <c r="Y55" s="4"/>
      <c r="Z55" s="4"/>
      <c r="AA55" s="4"/>
      <c r="AB55" s="4"/>
      <c r="AC55" s="4"/>
      <c r="AD55" s="4"/>
      <c r="AE55" s="4"/>
      <c r="AF55" s="4"/>
      <c r="AG55" s="7"/>
    </row>
    <row r="56" spans="2:33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9"/>
      <c r="T56" s="4"/>
      <c r="U56" s="4"/>
      <c r="V56" s="4"/>
      <c r="W56" s="4"/>
      <c r="X56" s="9"/>
      <c r="Y56" s="4"/>
      <c r="Z56" s="4"/>
      <c r="AA56" s="4"/>
      <c r="AB56" s="4"/>
      <c r="AC56" s="4"/>
      <c r="AD56" s="4"/>
      <c r="AE56" s="4"/>
      <c r="AF56" s="4"/>
      <c r="AG56" s="7"/>
    </row>
    <row r="57" spans="2:33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9"/>
      <c r="T57" s="4"/>
      <c r="U57" s="4"/>
      <c r="V57" s="4"/>
      <c r="W57" s="4"/>
      <c r="X57" s="9"/>
      <c r="Y57" s="4"/>
      <c r="Z57" s="4"/>
      <c r="AA57" s="4"/>
      <c r="AB57" s="4"/>
      <c r="AC57" s="4"/>
      <c r="AD57" s="4"/>
      <c r="AE57" s="4"/>
      <c r="AF57" s="4"/>
      <c r="AG57" s="7"/>
    </row>
    <row r="58" spans="2:33">
      <c r="C58" s="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9"/>
      <c r="T58" s="4"/>
      <c r="U58" s="4"/>
      <c r="V58" s="4"/>
      <c r="W58" s="4"/>
      <c r="X58" s="9"/>
      <c r="Y58" s="4"/>
      <c r="Z58" s="4"/>
      <c r="AA58" s="4"/>
      <c r="AB58" s="4"/>
      <c r="AC58" s="4"/>
      <c r="AD58" s="4"/>
      <c r="AE58" s="4"/>
      <c r="AF58" s="4"/>
      <c r="AG58" s="7"/>
    </row>
    <row r="59" spans="2:33">
      <c r="C59" s="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9"/>
      <c r="T59" s="4"/>
      <c r="U59" s="4"/>
      <c r="V59" s="4"/>
      <c r="W59" s="4"/>
      <c r="X59" s="9"/>
      <c r="Y59" s="4"/>
      <c r="Z59" s="4"/>
      <c r="AA59" s="4"/>
      <c r="AB59" s="4"/>
      <c r="AC59" s="4"/>
      <c r="AD59" s="4"/>
      <c r="AE59" s="4"/>
      <c r="AF59" s="4"/>
      <c r="AG59" s="7"/>
    </row>
    <row r="60" spans="2:33">
      <c r="C60" s="8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9"/>
      <c r="T60" s="4"/>
      <c r="U60" s="4"/>
      <c r="V60" s="4"/>
      <c r="W60" s="4"/>
      <c r="X60" s="9"/>
      <c r="Y60" s="4"/>
      <c r="Z60" s="4"/>
      <c r="AA60" s="4"/>
      <c r="AB60" s="4"/>
      <c r="AC60" s="4"/>
      <c r="AD60" s="4"/>
      <c r="AE60" s="4"/>
      <c r="AF60" s="4"/>
      <c r="AG60" s="7"/>
    </row>
    <row r="61" spans="2:33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9"/>
      <c r="T61" s="4"/>
      <c r="U61" s="4"/>
      <c r="V61" s="4"/>
      <c r="W61" s="4"/>
      <c r="X61" s="9"/>
      <c r="Y61" s="4"/>
      <c r="Z61" s="4"/>
      <c r="AA61" s="4"/>
      <c r="AB61" s="4"/>
      <c r="AC61" s="4"/>
      <c r="AD61" s="4"/>
      <c r="AE61" s="4"/>
      <c r="AF61" s="4"/>
      <c r="AG61" s="7"/>
    </row>
    <row r="62" spans="2:33">
      <c r="C62" s="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9"/>
      <c r="T62" s="4"/>
      <c r="U62" s="4"/>
      <c r="V62" s="4"/>
      <c r="W62" s="4"/>
      <c r="X62" s="9"/>
      <c r="Y62" s="4"/>
      <c r="Z62" s="4"/>
      <c r="AA62" s="4"/>
      <c r="AB62" s="4"/>
      <c r="AC62" s="4"/>
      <c r="AD62" s="4"/>
      <c r="AE62" s="4"/>
      <c r="AF62" s="4"/>
      <c r="AG62" s="7"/>
    </row>
    <row r="63" spans="2:33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7"/>
      <c r="S63" s="8"/>
      <c r="T63" s="7"/>
      <c r="U63" s="7"/>
      <c r="V63" s="7"/>
      <c r="W63" s="7"/>
      <c r="X63" s="8"/>
      <c r="Y63" s="7"/>
      <c r="Z63" s="7"/>
      <c r="AA63" s="7"/>
      <c r="AB63" s="7"/>
      <c r="AC63" s="7"/>
      <c r="AD63" s="7"/>
      <c r="AE63" s="7"/>
      <c r="AF63" s="7"/>
      <c r="AG63" s="7"/>
    </row>
  </sheetData>
  <sortState ref="A2:AG46">
    <sortCondition ref="X2:X46"/>
  </sortState>
  <conditionalFormatting sqref="S2:S46">
    <cfRule type="top10" dxfId="27" priority="12" rank="5"/>
  </conditionalFormatting>
  <conditionalFormatting sqref="V2:V44 V46">
    <cfRule type="top10" dxfId="26" priority="10" bottom="1" rank="5"/>
    <cfRule type="top10" dxfId="25" priority="11" rank="5"/>
  </conditionalFormatting>
  <conditionalFormatting sqref="I2:I44 I46">
    <cfRule type="top10" dxfId="24" priority="8" bottom="1" rank="5"/>
    <cfRule type="top10" dxfId="23" priority="9" rank="5"/>
  </conditionalFormatting>
  <conditionalFormatting sqref="Q2:Q44 Q46">
    <cfRule type="top10" dxfId="22" priority="6" bottom="1" rank="5"/>
    <cfRule type="top10" dxfId="21" priority="7" rank="5"/>
  </conditionalFormatting>
  <conditionalFormatting sqref="S2:S44 S46">
    <cfRule type="top10" dxfId="20" priority="5" rank="5"/>
  </conditionalFormatting>
  <conditionalFormatting sqref="H2:H46">
    <cfRule type="top10" dxfId="19" priority="3" bottom="1" rank="5"/>
    <cfRule type="top10" dxfId="18" priority="4" rank="5"/>
  </conditionalFormatting>
  <conditionalFormatting sqref="F2:F46">
    <cfRule type="top10" dxfId="17" priority="1" bottom="1" rank="5"/>
    <cfRule type="top10" dxfId="16" priority="2" rank="5"/>
  </conditionalFormatting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3"/>
  <sheetViews>
    <sheetView workbookViewId="0">
      <selection activeCell="F8" sqref="F8"/>
    </sheetView>
  </sheetViews>
  <sheetFormatPr defaultRowHeight="15"/>
  <cols>
    <col min="1" max="1" width="9.140625" style="2"/>
    <col min="2" max="2" width="26" bestFit="1" customWidth="1"/>
    <col min="3" max="8" width="9.140625" style="2"/>
    <col min="9" max="9" width="9.28515625" style="2" bestFit="1" customWidth="1"/>
    <col min="10" max="11" width="6.140625" style="2" bestFit="1" customWidth="1"/>
    <col min="12" max="12" width="7.7109375" style="2" bestFit="1" customWidth="1"/>
    <col min="13" max="13" width="6.140625" style="2" bestFit="1" customWidth="1"/>
    <col min="14" max="14" width="6.85546875" style="2" bestFit="1" customWidth="1"/>
    <col min="15" max="15" width="8.42578125" style="2" bestFit="1" customWidth="1"/>
    <col min="16" max="16" width="6.5703125" style="2" bestFit="1" customWidth="1"/>
    <col min="17" max="17" width="7.140625" style="2" bestFit="1" customWidth="1"/>
    <col min="18" max="18" width="8.5703125" bestFit="1" customWidth="1"/>
    <col min="19" max="19" width="12.42578125" style="2" bestFit="1" customWidth="1"/>
    <col min="20" max="20" width="10.140625" style="2" bestFit="1" customWidth="1"/>
    <col min="21" max="21" width="10.85546875" style="2" customWidth="1"/>
    <col min="22" max="22" width="10.7109375" style="2" customWidth="1"/>
    <col min="23" max="23" width="14.140625" style="2" customWidth="1"/>
  </cols>
  <sheetData>
    <row r="1" spans="1:32" s="16" customFormat="1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112</v>
      </c>
      <c r="S1" s="16" t="s">
        <v>113</v>
      </c>
      <c r="T1" s="16" t="s">
        <v>114</v>
      </c>
      <c r="U1" s="16" t="s">
        <v>116</v>
      </c>
      <c r="V1" s="16" t="s">
        <v>115</v>
      </c>
      <c r="W1" s="16" t="s">
        <v>117</v>
      </c>
      <c r="X1" s="16" t="s">
        <v>118</v>
      </c>
    </row>
    <row r="2" spans="1:32">
      <c r="A2" s="2">
        <v>202</v>
      </c>
      <c r="B2" t="s">
        <v>68</v>
      </c>
      <c r="C2" s="2">
        <v>28</v>
      </c>
      <c r="D2" s="2">
        <v>62</v>
      </c>
      <c r="E2" s="2">
        <v>130</v>
      </c>
      <c r="F2" s="3">
        <v>200</v>
      </c>
      <c r="G2" s="3">
        <v>525</v>
      </c>
      <c r="H2" s="3">
        <v>142</v>
      </c>
      <c r="I2" s="3">
        <v>1231</v>
      </c>
      <c r="J2" s="2">
        <v>352</v>
      </c>
      <c r="K2" s="2">
        <v>185</v>
      </c>
      <c r="L2" s="2">
        <v>150</v>
      </c>
      <c r="M2" s="2">
        <v>340</v>
      </c>
      <c r="N2" s="2">
        <v>260</v>
      </c>
      <c r="O2" s="2">
        <v>35</v>
      </c>
      <c r="P2" s="3">
        <v>65</v>
      </c>
      <c r="Q2" s="3">
        <v>1208</v>
      </c>
      <c r="R2" s="2">
        <f t="shared" ref="R2:R19" si="0">K2+L2+M2+N2</f>
        <v>935</v>
      </c>
      <c r="S2" s="14">
        <f t="shared" ref="S2:S19" si="1">R2/E2</f>
        <v>7.1923076923076925</v>
      </c>
      <c r="T2" s="3">
        <f>F2+G2+H2</f>
        <v>867</v>
      </c>
      <c r="U2" s="14">
        <f>T2/E2</f>
        <v>6.6692307692307695</v>
      </c>
      <c r="V2" s="3">
        <f>I2+Q2</f>
        <v>2439</v>
      </c>
      <c r="W2" s="14">
        <f>V2/E2</f>
        <v>18.761538461538461</v>
      </c>
      <c r="X2" s="16">
        <v>1</v>
      </c>
      <c r="Y2" s="1"/>
      <c r="Z2" s="1"/>
      <c r="AA2" s="1"/>
      <c r="AB2" s="1"/>
      <c r="AC2" s="1"/>
      <c r="AD2" s="1"/>
      <c r="AE2" s="1"/>
      <c r="AF2" s="1"/>
    </row>
    <row r="3" spans="1:32">
      <c r="A3" s="2">
        <v>238</v>
      </c>
      <c r="B3" t="s">
        <v>99</v>
      </c>
      <c r="C3" s="2">
        <v>20</v>
      </c>
      <c r="D3" s="2">
        <v>67</v>
      </c>
      <c r="E3" s="2">
        <v>143</v>
      </c>
      <c r="F3" s="3">
        <v>175</v>
      </c>
      <c r="G3" s="3">
        <v>476</v>
      </c>
      <c r="H3" s="3">
        <v>130</v>
      </c>
      <c r="I3" s="3">
        <v>924.99999999999989</v>
      </c>
      <c r="J3" s="2">
        <v>409</v>
      </c>
      <c r="K3" s="2">
        <v>176</v>
      </c>
      <c r="L3" s="2">
        <v>132</v>
      </c>
      <c r="M3" s="2">
        <v>340</v>
      </c>
      <c r="N3" s="2">
        <v>231</v>
      </c>
      <c r="P3" s="3">
        <v>74</v>
      </c>
      <c r="Q3" s="3"/>
      <c r="R3" s="2">
        <f t="shared" si="0"/>
        <v>879</v>
      </c>
      <c r="S3" s="14">
        <f t="shared" si="1"/>
        <v>6.1468531468531467</v>
      </c>
      <c r="T3" s="3">
        <f>F3+G3+H3</f>
        <v>781</v>
      </c>
      <c r="U3" s="14">
        <f>T3/E3</f>
        <v>5.4615384615384617</v>
      </c>
      <c r="V3" s="3"/>
      <c r="W3" s="14"/>
      <c r="X3" s="16">
        <v>2</v>
      </c>
      <c r="Y3" s="1"/>
      <c r="Z3" s="1"/>
      <c r="AA3" s="1"/>
      <c r="AB3" s="1"/>
      <c r="AC3" s="1"/>
      <c r="AD3" s="1"/>
      <c r="AE3" s="1"/>
      <c r="AF3" s="1"/>
    </row>
    <row r="4" spans="1:32">
      <c r="A4" s="2">
        <v>221</v>
      </c>
      <c r="B4" t="s">
        <v>81</v>
      </c>
      <c r="C4" s="2">
        <v>32</v>
      </c>
      <c r="D4" s="2">
        <v>62</v>
      </c>
      <c r="E4" s="2">
        <v>135</v>
      </c>
      <c r="F4" s="3">
        <v>167</v>
      </c>
      <c r="G4" s="3">
        <v>481.00000000000006</v>
      </c>
      <c r="H4" s="3">
        <v>503</v>
      </c>
      <c r="I4" s="3">
        <v>1124</v>
      </c>
      <c r="J4" s="2">
        <v>310</v>
      </c>
      <c r="K4" s="2">
        <v>165</v>
      </c>
      <c r="L4" s="2">
        <v>135</v>
      </c>
      <c r="M4" s="2">
        <v>325</v>
      </c>
      <c r="N4" s="2">
        <v>230</v>
      </c>
      <c r="O4" s="2">
        <v>42</v>
      </c>
      <c r="P4" s="3">
        <v>70</v>
      </c>
      <c r="Q4" s="3">
        <v>1290</v>
      </c>
      <c r="R4" s="2">
        <f t="shared" si="0"/>
        <v>855</v>
      </c>
      <c r="S4" s="14">
        <f t="shared" si="1"/>
        <v>6.333333333333333</v>
      </c>
      <c r="T4" s="3">
        <f>F4+G4+H4</f>
        <v>1151</v>
      </c>
      <c r="U4" s="14">
        <f>T4/E4</f>
        <v>8.5259259259259252</v>
      </c>
      <c r="V4" s="3">
        <f>I4+Q4</f>
        <v>2414</v>
      </c>
      <c r="W4" s="14">
        <f>V4/E4</f>
        <v>17.881481481481483</v>
      </c>
      <c r="X4" s="16">
        <v>3</v>
      </c>
      <c r="Y4" s="1"/>
      <c r="Z4" s="1"/>
      <c r="AA4" s="1"/>
      <c r="AB4" s="1"/>
      <c r="AC4" s="1"/>
      <c r="AD4" s="1"/>
      <c r="AE4" s="1"/>
      <c r="AF4" s="1"/>
    </row>
    <row r="5" spans="1:32">
      <c r="A5" s="2">
        <v>225</v>
      </c>
      <c r="B5" t="s">
        <v>85</v>
      </c>
      <c r="C5" s="2">
        <v>26</v>
      </c>
      <c r="D5" s="2">
        <v>64</v>
      </c>
      <c r="E5" s="2">
        <v>143</v>
      </c>
      <c r="F5" s="3">
        <v>197</v>
      </c>
      <c r="G5" s="3"/>
      <c r="H5" s="3"/>
      <c r="I5" s="3"/>
      <c r="K5" s="2">
        <v>180</v>
      </c>
      <c r="L5" s="2">
        <v>145</v>
      </c>
      <c r="M5" s="2">
        <v>325</v>
      </c>
      <c r="N5" s="2">
        <v>225</v>
      </c>
      <c r="O5" s="2">
        <v>39</v>
      </c>
      <c r="P5" s="3"/>
      <c r="Q5" s="3"/>
      <c r="R5" s="2">
        <f t="shared" si="0"/>
        <v>875</v>
      </c>
      <c r="S5" s="14">
        <f t="shared" si="1"/>
        <v>6.1188811188811192</v>
      </c>
      <c r="T5" s="3"/>
      <c r="U5" s="14"/>
      <c r="V5" s="3"/>
      <c r="W5" s="14"/>
      <c r="X5" s="16">
        <v>4</v>
      </c>
      <c r="Y5" s="1"/>
      <c r="Z5" s="1"/>
      <c r="AA5" s="1"/>
      <c r="AB5" s="1"/>
      <c r="AC5" s="1"/>
      <c r="AD5" s="1"/>
      <c r="AE5" s="1"/>
      <c r="AF5" s="1"/>
    </row>
    <row r="6" spans="1:32">
      <c r="A6" s="2">
        <v>215</v>
      </c>
      <c r="B6" t="s">
        <v>74</v>
      </c>
      <c r="C6" s="2">
        <v>21</v>
      </c>
      <c r="D6" s="2">
        <v>64</v>
      </c>
      <c r="E6" s="2">
        <v>125</v>
      </c>
      <c r="F6" s="3">
        <v>194</v>
      </c>
      <c r="G6" s="3">
        <v>515</v>
      </c>
      <c r="H6" s="3">
        <v>126</v>
      </c>
      <c r="I6" s="3"/>
      <c r="J6" s="2">
        <v>320</v>
      </c>
      <c r="K6" s="2">
        <v>155</v>
      </c>
      <c r="L6" s="2">
        <v>119.4</v>
      </c>
      <c r="M6" s="2">
        <v>285</v>
      </c>
      <c r="N6" s="2">
        <v>190</v>
      </c>
      <c r="P6" s="3"/>
      <c r="Q6" s="3"/>
      <c r="R6" s="2">
        <f t="shared" si="0"/>
        <v>749.4</v>
      </c>
      <c r="S6" s="14">
        <f t="shared" si="1"/>
        <v>5.9951999999999996</v>
      </c>
      <c r="T6" s="3">
        <f>F6+G6+H6</f>
        <v>835</v>
      </c>
      <c r="U6" s="14">
        <f>T6/E6</f>
        <v>6.68</v>
      </c>
      <c r="V6" s="3"/>
      <c r="W6" s="14"/>
      <c r="X6" s="16">
        <v>5</v>
      </c>
      <c r="Y6" s="1"/>
      <c r="Z6" s="1"/>
      <c r="AA6" s="1"/>
      <c r="AB6" s="1"/>
      <c r="AC6" s="1"/>
      <c r="AD6" s="1"/>
      <c r="AE6" s="1"/>
      <c r="AF6" s="1"/>
    </row>
    <row r="7" spans="1:32">
      <c r="A7" s="2">
        <v>226</v>
      </c>
      <c r="B7" t="s">
        <v>86</v>
      </c>
      <c r="C7" s="2">
        <v>25</v>
      </c>
      <c r="D7" s="2">
        <v>64</v>
      </c>
      <c r="E7" s="2">
        <v>130</v>
      </c>
      <c r="F7" s="3">
        <v>210</v>
      </c>
      <c r="G7" s="3">
        <v>486</v>
      </c>
      <c r="H7" s="3">
        <v>167</v>
      </c>
      <c r="I7" s="3">
        <v>1110</v>
      </c>
      <c r="J7" s="2">
        <v>363</v>
      </c>
      <c r="K7" s="2">
        <v>175</v>
      </c>
      <c r="L7" s="2">
        <v>123</v>
      </c>
      <c r="M7" s="2">
        <v>320</v>
      </c>
      <c r="N7" s="2">
        <v>230</v>
      </c>
      <c r="O7" s="2">
        <v>36</v>
      </c>
      <c r="P7" s="3">
        <v>64</v>
      </c>
      <c r="Q7" s="3">
        <v>1260</v>
      </c>
      <c r="R7" s="2">
        <f t="shared" si="0"/>
        <v>848</v>
      </c>
      <c r="S7" s="14">
        <f t="shared" si="1"/>
        <v>6.523076923076923</v>
      </c>
      <c r="T7" s="3">
        <f>F7+G7+H7</f>
        <v>863</v>
      </c>
      <c r="U7" s="14">
        <f>T7/E7</f>
        <v>6.6384615384615389</v>
      </c>
      <c r="V7" s="3">
        <f>I7+Q7</f>
        <v>2370</v>
      </c>
      <c r="W7" s="14">
        <f>V7/E7</f>
        <v>18.23076923076923</v>
      </c>
      <c r="X7" s="16">
        <v>6</v>
      </c>
      <c r="Y7" s="1"/>
      <c r="Z7" s="1"/>
      <c r="AA7" s="1"/>
      <c r="AB7" s="1"/>
      <c r="AC7" s="1"/>
      <c r="AD7" s="1"/>
      <c r="AE7" s="1"/>
      <c r="AF7" s="1"/>
    </row>
    <row r="8" spans="1:32">
      <c r="A8" s="2">
        <v>241</v>
      </c>
      <c r="B8" t="s">
        <v>102</v>
      </c>
      <c r="C8" s="2">
        <v>29</v>
      </c>
      <c r="D8" s="2">
        <v>69</v>
      </c>
      <c r="E8" s="2">
        <v>150</v>
      </c>
      <c r="F8" s="3">
        <v>297</v>
      </c>
      <c r="G8" s="3">
        <v>570</v>
      </c>
      <c r="H8" s="3">
        <v>270</v>
      </c>
      <c r="I8" s="3"/>
      <c r="J8" s="2">
        <v>372</v>
      </c>
      <c r="K8" s="2">
        <v>165</v>
      </c>
      <c r="L8" s="2">
        <v>125</v>
      </c>
      <c r="M8" s="2">
        <v>325</v>
      </c>
      <c r="N8" s="2">
        <v>205</v>
      </c>
      <c r="O8" s="2">
        <v>25</v>
      </c>
      <c r="P8" s="3">
        <v>80</v>
      </c>
      <c r="Q8" s="3">
        <v>1348</v>
      </c>
      <c r="R8" s="2">
        <f t="shared" si="0"/>
        <v>820</v>
      </c>
      <c r="S8" s="14">
        <f t="shared" si="1"/>
        <v>5.4666666666666668</v>
      </c>
      <c r="T8" s="3">
        <f>F8+G8+H8</f>
        <v>1137</v>
      </c>
      <c r="U8" s="14">
        <f>T8/E8</f>
        <v>7.58</v>
      </c>
      <c r="V8" s="3"/>
      <c r="W8" s="14"/>
      <c r="X8" s="16">
        <v>7</v>
      </c>
      <c r="Y8" s="1"/>
      <c r="Z8" s="1"/>
      <c r="AA8" s="1"/>
      <c r="AB8" s="1"/>
      <c r="AC8" s="1"/>
      <c r="AD8" s="1"/>
      <c r="AE8" s="1"/>
      <c r="AF8" s="1"/>
    </row>
    <row r="9" spans="1:32">
      <c r="A9" s="2">
        <v>205</v>
      </c>
      <c r="B9" t="s">
        <v>63</v>
      </c>
      <c r="C9" s="2">
        <v>33</v>
      </c>
      <c r="D9" s="2">
        <v>65</v>
      </c>
      <c r="E9" s="2">
        <v>132</v>
      </c>
      <c r="F9" s="3">
        <v>177</v>
      </c>
      <c r="G9" s="3">
        <v>482</v>
      </c>
      <c r="H9" s="3">
        <v>146</v>
      </c>
      <c r="I9" s="3">
        <v>1355</v>
      </c>
      <c r="J9" s="2">
        <v>351</v>
      </c>
      <c r="K9" s="2">
        <v>185</v>
      </c>
      <c r="L9" s="2">
        <v>130</v>
      </c>
      <c r="M9" s="2">
        <v>285</v>
      </c>
      <c r="N9" s="2">
        <v>230</v>
      </c>
      <c r="O9" s="2">
        <v>41</v>
      </c>
      <c r="P9" s="3">
        <v>68</v>
      </c>
      <c r="Q9" s="3">
        <v>1290</v>
      </c>
      <c r="R9" s="2">
        <f t="shared" si="0"/>
        <v>830</v>
      </c>
      <c r="S9" s="14">
        <f t="shared" si="1"/>
        <v>6.2878787878787881</v>
      </c>
      <c r="T9" s="3">
        <f>F9+G9+H9</f>
        <v>805</v>
      </c>
      <c r="U9" s="14">
        <f>T9/E9</f>
        <v>6.0984848484848486</v>
      </c>
      <c r="V9" s="3">
        <f>I9+Q9</f>
        <v>2645</v>
      </c>
      <c r="W9" s="14">
        <f>V9/E9</f>
        <v>20.037878787878789</v>
      </c>
      <c r="X9" s="16">
        <v>8</v>
      </c>
      <c r="Y9" s="1"/>
      <c r="Z9" s="1"/>
      <c r="AA9" s="1"/>
      <c r="AB9" s="1"/>
      <c r="AC9" s="1"/>
      <c r="AD9" s="1"/>
      <c r="AE9" s="1"/>
      <c r="AF9" s="1"/>
    </row>
    <row r="10" spans="1:32">
      <c r="A10" s="2">
        <v>220</v>
      </c>
      <c r="B10" t="s">
        <v>80</v>
      </c>
      <c r="C10" s="2">
        <v>21</v>
      </c>
      <c r="D10" s="2">
        <v>63</v>
      </c>
      <c r="E10" s="2">
        <v>125</v>
      </c>
      <c r="F10" s="3">
        <v>200</v>
      </c>
      <c r="G10" s="3">
        <v>250.00000000000003</v>
      </c>
      <c r="H10" s="3">
        <v>174</v>
      </c>
      <c r="I10" s="3">
        <v>1155</v>
      </c>
      <c r="J10" s="2">
        <v>421</v>
      </c>
      <c r="K10" s="2">
        <v>155</v>
      </c>
      <c r="L10" s="2">
        <v>120</v>
      </c>
      <c r="M10" s="2">
        <v>315</v>
      </c>
      <c r="N10" s="2">
        <v>215</v>
      </c>
      <c r="O10" s="2">
        <v>40</v>
      </c>
      <c r="P10" s="3">
        <v>90</v>
      </c>
      <c r="Q10" s="3"/>
      <c r="R10" s="2">
        <f t="shared" si="0"/>
        <v>805</v>
      </c>
      <c r="S10" s="14">
        <f t="shared" si="1"/>
        <v>6.44</v>
      </c>
      <c r="T10" s="3">
        <f>F10+G10+H10</f>
        <v>624</v>
      </c>
      <c r="U10" s="14">
        <f>T10/E10</f>
        <v>4.992</v>
      </c>
      <c r="V10" s="3"/>
      <c r="W10" s="14"/>
      <c r="X10" s="16">
        <v>9</v>
      </c>
      <c r="Y10" s="1"/>
      <c r="Z10" s="1"/>
      <c r="AA10" s="1"/>
      <c r="AB10" s="1"/>
      <c r="AC10" s="1"/>
      <c r="AD10" s="1"/>
      <c r="AE10" s="1"/>
      <c r="AF10" s="1"/>
    </row>
    <row r="11" spans="1:32">
      <c r="A11" s="2">
        <v>218</v>
      </c>
      <c r="B11" t="s">
        <v>78</v>
      </c>
      <c r="C11" s="2">
        <v>26</v>
      </c>
      <c r="D11" s="2">
        <v>64</v>
      </c>
      <c r="E11" s="2">
        <v>135</v>
      </c>
      <c r="F11" s="3">
        <v>238</v>
      </c>
      <c r="G11" s="3">
        <v>518</v>
      </c>
      <c r="H11" s="3"/>
      <c r="I11" s="3"/>
      <c r="K11" s="2">
        <v>155</v>
      </c>
      <c r="L11" s="2">
        <v>125</v>
      </c>
      <c r="M11" s="2">
        <v>300</v>
      </c>
      <c r="N11" s="2">
        <v>215</v>
      </c>
      <c r="O11" s="2">
        <v>28</v>
      </c>
      <c r="P11" s="3">
        <v>69</v>
      </c>
      <c r="Q11" s="3">
        <v>1222</v>
      </c>
      <c r="R11" s="2">
        <f t="shared" si="0"/>
        <v>795</v>
      </c>
      <c r="S11" s="14">
        <f t="shared" si="1"/>
        <v>5.8888888888888893</v>
      </c>
      <c r="T11" s="3"/>
      <c r="U11" s="14"/>
      <c r="V11" s="3"/>
      <c r="W11" s="14"/>
      <c r="X11" s="16">
        <v>10</v>
      </c>
      <c r="Y11" s="1"/>
      <c r="Z11" s="1"/>
      <c r="AA11" s="1"/>
      <c r="AB11" s="1"/>
      <c r="AC11" s="1"/>
      <c r="AD11" s="1"/>
      <c r="AE11" s="1"/>
      <c r="AF11" s="1"/>
    </row>
    <row r="12" spans="1:32">
      <c r="A12" s="2">
        <v>240</v>
      </c>
      <c r="B12" t="s">
        <v>101</v>
      </c>
      <c r="C12" s="2">
        <v>25</v>
      </c>
      <c r="D12" s="2">
        <v>63</v>
      </c>
      <c r="E12" s="2">
        <v>125</v>
      </c>
      <c r="F12" s="3">
        <v>237</v>
      </c>
      <c r="G12" s="3">
        <v>560</v>
      </c>
      <c r="H12" s="3">
        <v>158</v>
      </c>
      <c r="I12" s="3">
        <v>1164</v>
      </c>
      <c r="J12" s="2">
        <v>342</v>
      </c>
      <c r="K12" s="2">
        <v>165</v>
      </c>
      <c r="L12" s="2">
        <v>120</v>
      </c>
      <c r="M12" s="2">
        <v>295</v>
      </c>
      <c r="N12" s="2">
        <v>280</v>
      </c>
      <c r="O12" s="2">
        <v>30</v>
      </c>
      <c r="P12" s="3"/>
      <c r="Q12" s="3">
        <v>1427</v>
      </c>
      <c r="R12" s="2">
        <f t="shared" si="0"/>
        <v>860</v>
      </c>
      <c r="S12" s="14">
        <f t="shared" si="1"/>
        <v>6.88</v>
      </c>
      <c r="T12" s="3">
        <f>F12+G12+H12</f>
        <v>955</v>
      </c>
      <c r="U12" s="14">
        <f>T12/E12</f>
        <v>7.64</v>
      </c>
      <c r="V12" s="3">
        <f>I12+Q12</f>
        <v>2591</v>
      </c>
      <c r="W12" s="14">
        <f>V12/E12</f>
        <v>20.728000000000002</v>
      </c>
      <c r="X12" s="16">
        <v>11</v>
      </c>
      <c r="Y12" s="1"/>
      <c r="Z12" s="1"/>
      <c r="AA12" s="1"/>
      <c r="AB12" s="1"/>
      <c r="AC12" s="1"/>
      <c r="AD12" s="1"/>
      <c r="AE12" s="1"/>
      <c r="AF12" s="1"/>
    </row>
    <row r="13" spans="1:32">
      <c r="A13" s="2">
        <v>203</v>
      </c>
      <c r="B13" t="s">
        <v>97</v>
      </c>
      <c r="C13" s="2">
        <v>27</v>
      </c>
      <c r="D13" s="2">
        <v>71</v>
      </c>
      <c r="E13" s="2">
        <v>155</v>
      </c>
      <c r="F13" s="3">
        <v>238</v>
      </c>
      <c r="G13" s="3">
        <v>551</v>
      </c>
      <c r="H13" s="3">
        <v>139</v>
      </c>
      <c r="I13" s="3">
        <v>1330</v>
      </c>
      <c r="J13" s="2">
        <v>362</v>
      </c>
      <c r="K13" s="2">
        <v>180</v>
      </c>
      <c r="L13" s="2">
        <v>145</v>
      </c>
      <c r="M13" s="2">
        <v>325</v>
      </c>
      <c r="N13" s="2">
        <v>245</v>
      </c>
      <c r="O13" s="2">
        <v>35</v>
      </c>
      <c r="P13" s="3">
        <v>68</v>
      </c>
      <c r="Q13" s="3">
        <v>1310</v>
      </c>
      <c r="R13" s="2">
        <f t="shared" si="0"/>
        <v>895</v>
      </c>
      <c r="S13" s="14">
        <f t="shared" si="1"/>
        <v>5.774193548387097</v>
      </c>
      <c r="T13" s="3">
        <f>F13+G13+H13</f>
        <v>928</v>
      </c>
      <c r="U13" s="14">
        <f>T13/E13</f>
        <v>5.9870967741935486</v>
      </c>
      <c r="V13" s="3">
        <f>I13+Q13</f>
        <v>2640</v>
      </c>
      <c r="W13" s="14">
        <f>V13/E13</f>
        <v>17.032258064516128</v>
      </c>
      <c r="X13" s="16">
        <v>12</v>
      </c>
      <c r="Y13" s="1"/>
      <c r="Z13" s="1"/>
      <c r="AA13" s="1"/>
      <c r="AB13" s="1"/>
      <c r="AC13" s="1"/>
      <c r="AD13" s="1"/>
      <c r="AE13" s="1"/>
      <c r="AF13" s="1"/>
    </row>
    <row r="14" spans="1:32">
      <c r="A14" s="2">
        <v>207</v>
      </c>
      <c r="B14" t="s">
        <v>65</v>
      </c>
      <c r="C14" s="2">
        <v>39</v>
      </c>
      <c r="D14" s="2">
        <v>63</v>
      </c>
      <c r="E14" s="2">
        <v>129</v>
      </c>
      <c r="F14" s="3">
        <v>225</v>
      </c>
      <c r="G14" s="3">
        <v>527</v>
      </c>
      <c r="H14" s="3">
        <v>178</v>
      </c>
      <c r="I14" s="3">
        <v>1080</v>
      </c>
      <c r="J14" s="2">
        <v>353</v>
      </c>
      <c r="K14" s="2">
        <v>145</v>
      </c>
      <c r="L14" s="2">
        <v>108</v>
      </c>
      <c r="M14" s="2">
        <v>320</v>
      </c>
      <c r="N14" s="2">
        <v>200</v>
      </c>
      <c r="O14" s="2">
        <v>34</v>
      </c>
      <c r="P14" s="3">
        <v>73</v>
      </c>
      <c r="Q14" s="3">
        <v>1332</v>
      </c>
      <c r="R14" s="2">
        <f t="shared" si="0"/>
        <v>773</v>
      </c>
      <c r="S14" s="14">
        <f t="shared" si="1"/>
        <v>5.9922480620155039</v>
      </c>
      <c r="T14" s="3">
        <f>F14+G14+H14</f>
        <v>930</v>
      </c>
      <c r="U14" s="14">
        <f>T14/E14</f>
        <v>7.2093023255813957</v>
      </c>
      <c r="V14" s="3">
        <f>I14+Q14</f>
        <v>2412</v>
      </c>
      <c r="W14" s="14">
        <f>V14/E14</f>
        <v>18.697674418604652</v>
      </c>
      <c r="X14" s="16">
        <v>13</v>
      </c>
      <c r="Y14" s="1"/>
      <c r="Z14" s="1"/>
      <c r="AA14" s="1"/>
      <c r="AB14" s="1"/>
      <c r="AC14" s="1"/>
      <c r="AD14" s="1"/>
      <c r="AE14" s="1"/>
      <c r="AF14" s="1"/>
    </row>
    <row r="15" spans="1:32">
      <c r="A15" s="2">
        <v>239</v>
      </c>
      <c r="B15" t="s">
        <v>100</v>
      </c>
      <c r="C15" s="2">
        <v>25</v>
      </c>
      <c r="D15" s="2">
        <v>65</v>
      </c>
      <c r="E15" s="2">
        <v>135</v>
      </c>
      <c r="F15" s="3">
        <v>277</v>
      </c>
      <c r="G15" s="3">
        <v>614</v>
      </c>
      <c r="H15" s="3"/>
      <c r="I15" s="3">
        <v>1420</v>
      </c>
      <c r="K15" s="2">
        <v>185</v>
      </c>
      <c r="L15" s="2">
        <v>120</v>
      </c>
      <c r="M15" s="2">
        <v>311</v>
      </c>
      <c r="N15" s="2">
        <v>230</v>
      </c>
      <c r="O15" s="2">
        <v>25</v>
      </c>
      <c r="P15" s="3">
        <v>66</v>
      </c>
      <c r="Q15" s="3"/>
      <c r="R15" s="2">
        <f t="shared" si="0"/>
        <v>846</v>
      </c>
      <c r="S15" s="14">
        <f t="shared" si="1"/>
        <v>6.2666666666666666</v>
      </c>
      <c r="T15" s="3"/>
      <c r="U15" s="14"/>
      <c r="V15" s="3"/>
      <c r="W15" s="14"/>
      <c r="X15" s="16">
        <v>14</v>
      </c>
      <c r="Y15" s="1"/>
      <c r="Z15" s="1"/>
      <c r="AA15" s="1"/>
      <c r="AB15" s="1"/>
      <c r="AC15" s="1"/>
      <c r="AD15" s="1"/>
      <c r="AE15" s="1"/>
      <c r="AF15" s="1"/>
    </row>
    <row r="16" spans="1:32">
      <c r="A16" s="2">
        <v>227</v>
      </c>
      <c r="B16" t="s">
        <v>87</v>
      </c>
      <c r="C16" s="2">
        <v>30</v>
      </c>
      <c r="D16" s="2">
        <v>68</v>
      </c>
      <c r="E16" s="2">
        <v>129</v>
      </c>
      <c r="F16" s="3">
        <v>191</v>
      </c>
      <c r="G16" s="3">
        <v>491.99999999999994</v>
      </c>
      <c r="H16" s="3">
        <v>162</v>
      </c>
      <c r="I16" s="3">
        <v>1032</v>
      </c>
      <c r="J16" s="2">
        <v>420</v>
      </c>
      <c r="K16" s="2">
        <v>160</v>
      </c>
      <c r="L16" s="2">
        <v>105</v>
      </c>
      <c r="M16" s="2">
        <v>335</v>
      </c>
      <c r="N16" s="2">
        <v>215</v>
      </c>
      <c r="O16" s="2">
        <v>42</v>
      </c>
      <c r="P16" s="3">
        <v>81</v>
      </c>
      <c r="Q16" s="3">
        <v>1282</v>
      </c>
      <c r="R16" s="2">
        <f t="shared" si="0"/>
        <v>815</v>
      </c>
      <c r="S16" s="14">
        <f t="shared" si="1"/>
        <v>6.3178294573643408</v>
      </c>
      <c r="T16" s="3">
        <f>F16+G16+H16</f>
        <v>845</v>
      </c>
      <c r="U16" s="14">
        <f>T16/E16</f>
        <v>6.5503875968992249</v>
      </c>
      <c r="V16" s="3">
        <f>I16+Q16</f>
        <v>2314</v>
      </c>
      <c r="W16" s="14">
        <f>V16/E16</f>
        <v>17.937984496124031</v>
      </c>
      <c r="X16" s="16">
        <v>15</v>
      </c>
      <c r="Y16" s="1"/>
      <c r="Z16" s="1"/>
      <c r="AA16" s="1"/>
      <c r="AB16" s="1"/>
      <c r="AC16" s="1"/>
      <c r="AD16" s="1"/>
      <c r="AE16" s="1"/>
      <c r="AF16" s="1"/>
    </row>
    <row r="17" spans="1:32">
      <c r="A17" s="2">
        <v>201</v>
      </c>
      <c r="B17" t="s">
        <v>77</v>
      </c>
      <c r="C17" s="2">
        <v>35</v>
      </c>
      <c r="D17" s="2">
        <v>68</v>
      </c>
      <c r="E17" s="2">
        <v>138</v>
      </c>
      <c r="F17" s="3">
        <v>227</v>
      </c>
      <c r="G17" s="3">
        <v>451</v>
      </c>
      <c r="H17" s="3">
        <v>167</v>
      </c>
      <c r="I17" s="3">
        <v>1347</v>
      </c>
      <c r="J17" s="2">
        <v>359</v>
      </c>
      <c r="K17" s="2">
        <v>165</v>
      </c>
      <c r="L17" s="2">
        <v>105</v>
      </c>
      <c r="M17" s="2">
        <v>315</v>
      </c>
      <c r="N17" s="2">
        <v>220</v>
      </c>
      <c r="O17" s="2">
        <v>37</v>
      </c>
      <c r="P17" s="3"/>
      <c r="Q17" s="3">
        <v>1260</v>
      </c>
      <c r="R17" s="2">
        <f t="shared" si="0"/>
        <v>805</v>
      </c>
      <c r="S17" s="14">
        <f t="shared" si="1"/>
        <v>5.833333333333333</v>
      </c>
      <c r="T17" s="3">
        <f>F17+G17+H17</f>
        <v>845</v>
      </c>
      <c r="U17" s="14">
        <f>T17/E17</f>
        <v>6.1231884057971016</v>
      </c>
      <c r="V17" s="3">
        <f>I17+Q17</f>
        <v>2607</v>
      </c>
      <c r="W17" s="14">
        <f>V17/E17</f>
        <v>18.891304347826086</v>
      </c>
      <c r="X17" s="16">
        <v>16</v>
      </c>
      <c r="Y17" s="1"/>
      <c r="Z17" s="1"/>
      <c r="AA17" s="1"/>
      <c r="AB17" s="1"/>
      <c r="AC17" s="1"/>
      <c r="AD17" s="1"/>
      <c r="AE17" s="1"/>
      <c r="AF17" s="1"/>
    </row>
    <row r="18" spans="1:32">
      <c r="A18" s="2">
        <v>233</v>
      </c>
      <c r="B18" t="s">
        <v>93</v>
      </c>
      <c r="C18" s="2">
        <v>25</v>
      </c>
      <c r="D18" s="2">
        <v>63</v>
      </c>
      <c r="E18" s="2">
        <v>127</v>
      </c>
      <c r="F18" s="3">
        <v>261</v>
      </c>
      <c r="G18" s="3">
        <v>526</v>
      </c>
      <c r="H18" s="3">
        <v>133</v>
      </c>
      <c r="I18" s="3"/>
      <c r="J18" s="2">
        <v>357</v>
      </c>
      <c r="K18" s="2">
        <v>160</v>
      </c>
      <c r="L18" s="2">
        <v>130</v>
      </c>
      <c r="M18" s="2">
        <v>325</v>
      </c>
      <c r="N18" s="2">
        <v>220</v>
      </c>
      <c r="O18" s="2">
        <v>30</v>
      </c>
      <c r="P18" s="3">
        <v>75</v>
      </c>
      <c r="Q18" s="3">
        <v>1182</v>
      </c>
      <c r="R18" s="2">
        <f t="shared" si="0"/>
        <v>835</v>
      </c>
      <c r="S18" s="14">
        <f t="shared" si="1"/>
        <v>6.5748031496062991</v>
      </c>
      <c r="T18" s="3">
        <f>F18+G18+H18</f>
        <v>920</v>
      </c>
      <c r="U18" s="14">
        <f>T18/E18</f>
        <v>7.2440944881889759</v>
      </c>
      <c r="V18" s="3"/>
      <c r="W18" s="14"/>
      <c r="X18" s="16">
        <v>17</v>
      </c>
      <c r="Y18" s="1"/>
      <c r="Z18" s="1"/>
      <c r="AA18" s="1"/>
      <c r="AB18" s="1"/>
      <c r="AC18" s="1"/>
      <c r="AD18" s="1"/>
      <c r="AE18" s="1"/>
      <c r="AF18" s="1"/>
    </row>
    <row r="19" spans="1:32">
      <c r="A19" s="2">
        <v>209</v>
      </c>
      <c r="B19" t="s">
        <v>67</v>
      </c>
      <c r="C19" s="2">
        <v>23</v>
      </c>
      <c r="D19" s="2">
        <v>68</v>
      </c>
      <c r="E19" s="2">
        <v>155</v>
      </c>
      <c r="F19" s="3">
        <v>227</v>
      </c>
      <c r="G19" s="3">
        <v>549</v>
      </c>
      <c r="H19" s="3">
        <v>128</v>
      </c>
      <c r="I19" s="3">
        <v>1460</v>
      </c>
      <c r="J19" s="2">
        <v>321</v>
      </c>
      <c r="K19" s="2">
        <v>170</v>
      </c>
      <c r="L19" s="2">
        <v>125</v>
      </c>
      <c r="M19" s="2">
        <v>260</v>
      </c>
      <c r="N19" s="2">
        <v>205</v>
      </c>
      <c r="O19" s="2">
        <v>36</v>
      </c>
      <c r="P19" s="3"/>
      <c r="Q19" s="3"/>
      <c r="R19" s="2">
        <f t="shared" si="0"/>
        <v>760</v>
      </c>
      <c r="S19" s="14">
        <f t="shared" si="1"/>
        <v>4.903225806451613</v>
      </c>
      <c r="T19" s="3">
        <f>F19+G19+H19</f>
        <v>904</v>
      </c>
      <c r="U19" s="14">
        <f>T19/E19</f>
        <v>5.8322580645161288</v>
      </c>
      <c r="V19" s="3"/>
      <c r="W19" s="14"/>
      <c r="X19" s="16">
        <v>18</v>
      </c>
      <c r="Y19" s="1"/>
      <c r="Z19" s="1"/>
      <c r="AA19" s="1"/>
      <c r="AB19" s="1"/>
      <c r="AC19" s="1"/>
      <c r="AD19" s="1"/>
      <c r="AE19" s="1"/>
      <c r="AF19" s="1"/>
    </row>
    <row r="20" spans="1:32">
      <c r="A20" s="2">
        <v>206</v>
      </c>
      <c r="B20" t="s">
        <v>64</v>
      </c>
      <c r="C20" s="2">
        <v>28</v>
      </c>
      <c r="D20" s="2">
        <v>67</v>
      </c>
      <c r="E20" s="2">
        <v>132</v>
      </c>
      <c r="F20" s="3"/>
      <c r="G20" s="3"/>
      <c r="H20" s="3"/>
      <c r="I20" s="3"/>
      <c r="P20" s="3"/>
      <c r="Q20" s="3"/>
      <c r="R20" s="2"/>
      <c r="S20" s="14"/>
      <c r="T20" s="3"/>
      <c r="U20" s="14"/>
      <c r="V20" s="3"/>
      <c r="W20" s="14"/>
      <c r="X20" s="16">
        <v>19</v>
      </c>
      <c r="Y20" s="1"/>
      <c r="Z20" s="1"/>
      <c r="AA20" s="1"/>
      <c r="AB20" s="1"/>
      <c r="AC20" s="1"/>
      <c r="AD20" s="1"/>
      <c r="AE20" s="1"/>
      <c r="AF20" s="1"/>
    </row>
    <row r="21" spans="1:32">
      <c r="A21" s="2">
        <v>236</v>
      </c>
      <c r="B21" t="s">
        <v>96</v>
      </c>
      <c r="C21" s="2">
        <v>26</v>
      </c>
      <c r="D21" s="2">
        <v>66</v>
      </c>
      <c r="E21" s="2">
        <v>160</v>
      </c>
      <c r="F21" s="3">
        <v>264</v>
      </c>
      <c r="G21" s="3"/>
      <c r="H21" s="3">
        <v>103</v>
      </c>
      <c r="I21" s="3"/>
      <c r="J21" s="2">
        <v>366</v>
      </c>
      <c r="K21" s="2">
        <v>175</v>
      </c>
      <c r="L21" s="2">
        <v>120</v>
      </c>
      <c r="M21" s="2">
        <v>275</v>
      </c>
      <c r="N21" s="2">
        <v>225</v>
      </c>
      <c r="O21" s="2">
        <v>30</v>
      </c>
      <c r="P21" s="3">
        <v>66</v>
      </c>
      <c r="Q21" s="3">
        <v>1320</v>
      </c>
      <c r="R21" s="2">
        <f>K21+L21+M21+N21</f>
        <v>795</v>
      </c>
      <c r="S21" s="14">
        <f>R21/E21</f>
        <v>4.96875</v>
      </c>
      <c r="T21" s="3"/>
      <c r="U21" s="14"/>
      <c r="V21" s="3"/>
      <c r="W21" s="14"/>
      <c r="X21" s="16">
        <v>20</v>
      </c>
      <c r="Y21" s="1"/>
      <c r="Z21" s="1"/>
      <c r="AA21" s="1"/>
      <c r="AB21" s="1"/>
      <c r="AC21" s="1"/>
      <c r="AD21" s="1"/>
      <c r="AE21" s="1"/>
      <c r="AF21" s="1"/>
    </row>
    <row r="22" spans="1:32">
      <c r="A22" s="2">
        <v>243</v>
      </c>
      <c r="B22" t="s">
        <v>104</v>
      </c>
      <c r="C22" s="2">
        <v>29</v>
      </c>
      <c r="D22" s="2">
        <v>65</v>
      </c>
      <c r="E22" s="2">
        <v>135</v>
      </c>
      <c r="F22" s="3">
        <v>244.99999999999997</v>
      </c>
      <c r="G22" s="3">
        <v>536</v>
      </c>
      <c r="H22" s="3">
        <v>112</v>
      </c>
      <c r="I22" s="3">
        <v>1465.9999999999998</v>
      </c>
      <c r="K22" s="2">
        <v>170</v>
      </c>
      <c r="L22" s="2">
        <v>136</v>
      </c>
      <c r="M22" s="2">
        <v>295</v>
      </c>
      <c r="N22" s="2">
        <v>265</v>
      </c>
      <c r="P22" s="3">
        <v>78</v>
      </c>
      <c r="Q22" s="3"/>
      <c r="R22" s="2">
        <f>K22+L22+M22+N22</f>
        <v>866</v>
      </c>
      <c r="S22" s="14">
        <f>R22/E22</f>
        <v>6.4148148148148145</v>
      </c>
      <c r="T22" s="3">
        <f>F22+G22+H22</f>
        <v>893</v>
      </c>
      <c r="U22" s="14">
        <f>T22/E22</f>
        <v>6.6148148148148147</v>
      </c>
      <c r="V22" s="3"/>
      <c r="W22" s="14"/>
      <c r="X22" s="16">
        <v>21</v>
      </c>
      <c r="Y22" s="1"/>
      <c r="Z22" s="1"/>
      <c r="AA22" s="1"/>
      <c r="AB22" s="1"/>
      <c r="AC22" s="1"/>
      <c r="AD22" s="1"/>
      <c r="AE22" s="1"/>
      <c r="AF22" s="1"/>
    </row>
    <row r="23" spans="1:32">
      <c r="A23" s="2">
        <v>211</v>
      </c>
      <c r="B23" t="s">
        <v>70</v>
      </c>
      <c r="C23" s="2">
        <v>35</v>
      </c>
      <c r="D23" s="2">
        <v>70</v>
      </c>
      <c r="E23" s="2">
        <v>165</v>
      </c>
      <c r="F23" s="3">
        <v>240</v>
      </c>
      <c r="G23" s="3">
        <v>533</v>
      </c>
      <c r="H23" s="3">
        <v>130</v>
      </c>
      <c r="I23" s="3"/>
      <c r="J23" s="2">
        <v>342</v>
      </c>
      <c r="K23" s="2">
        <v>186</v>
      </c>
      <c r="L23" s="2">
        <v>136</v>
      </c>
      <c r="M23" s="2">
        <v>374</v>
      </c>
      <c r="N23" s="2">
        <v>270</v>
      </c>
      <c r="O23" s="2">
        <v>30</v>
      </c>
      <c r="P23" s="3">
        <v>78</v>
      </c>
      <c r="Q23" s="3"/>
      <c r="R23" s="2">
        <f>K23+L23+M23+N23</f>
        <v>966</v>
      </c>
      <c r="S23" s="14">
        <f>R23/E23</f>
        <v>5.8545454545454545</v>
      </c>
      <c r="T23" s="3">
        <f>F23+G23+H23</f>
        <v>903</v>
      </c>
      <c r="U23" s="14">
        <f>T23/E23</f>
        <v>5.4727272727272727</v>
      </c>
      <c r="V23" s="3"/>
      <c r="W23" s="14"/>
      <c r="X23" s="16">
        <v>22</v>
      </c>
      <c r="Y23" s="1"/>
      <c r="Z23" s="1"/>
      <c r="AA23" s="1"/>
      <c r="AB23" s="1"/>
      <c r="AC23" s="1"/>
      <c r="AD23" s="1"/>
      <c r="AE23" s="1"/>
      <c r="AF23" s="1"/>
    </row>
    <row r="24" spans="1:32">
      <c r="A24" s="2">
        <v>213</v>
      </c>
      <c r="B24" t="s">
        <v>72</v>
      </c>
      <c r="C24" s="2">
        <v>30</v>
      </c>
      <c r="D24" s="2">
        <v>63</v>
      </c>
      <c r="E24" s="2">
        <v>130</v>
      </c>
      <c r="F24" s="3">
        <v>212</v>
      </c>
      <c r="G24" s="3">
        <v>512</v>
      </c>
      <c r="H24" s="3">
        <v>196</v>
      </c>
      <c r="I24" s="3">
        <v>1377</v>
      </c>
      <c r="J24" s="2">
        <v>308</v>
      </c>
      <c r="K24" s="2">
        <v>154</v>
      </c>
      <c r="L24" s="2">
        <v>126</v>
      </c>
      <c r="M24" s="2">
        <v>264</v>
      </c>
      <c r="N24" s="2">
        <v>187</v>
      </c>
      <c r="O24" s="2">
        <v>30</v>
      </c>
      <c r="P24" s="3">
        <v>87</v>
      </c>
      <c r="Q24" s="3">
        <v>1505</v>
      </c>
      <c r="R24" s="2">
        <f>K24+L24+M24+N24</f>
        <v>731</v>
      </c>
      <c r="S24" s="14">
        <f>R24/E24</f>
        <v>5.6230769230769226</v>
      </c>
      <c r="T24" s="3">
        <f>F24+G24+H24</f>
        <v>920</v>
      </c>
      <c r="U24" s="14">
        <f>T24/E24</f>
        <v>7.0769230769230766</v>
      </c>
      <c r="V24" s="3">
        <f>I24+Q24</f>
        <v>2882</v>
      </c>
      <c r="W24" s="14">
        <f>V24/E24</f>
        <v>22.169230769230769</v>
      </c>
      <c r="X24" s="16">
        <v>23</v>
      </c>
      <c r="Y24" s="1"/>
      <c r="Z24" s="1"/>
      <c r="AA24" s="1"/>
      <c r="AB24" s="1"/>
      <c r="AC24" s="1"/>
      <c r="AD24" s="1"/>
      <c r="AE24" s="1"/>
      <c r="AF24" s="1"/>
    </row>
    <row r="25" spans="1:32">
      <c r="A25" s="2">
        <v>223</v>
      </c>
      <c r="B25" t="s">
        <v>83</v>
      </c>
      <c r="C25" s="2">
        <v>27</v>
      </c>
      <c r="D25" s="2">
        <v>62</v>
      </c>
      <c r="E25" s="2">
        <v>127</v>
      </c>
      <c r="F25" s="3">
        <v>214</v>
      </c>
      <c r="G25" s="3"/>
      <c r="H25" s="3">
        <v>287</v>
      </c>
      <c r="I25" s="3"/>
      <c r="K25" s="2">
        <v>145</v>
      </c>
      <c r="L25" s="2">
        <v>100</v>
      </c>
      <c r="M25" s="2">
        <v>290</v>
      </c>
      <c r="N25" s="2">
        <v>215</v>
      </c>
      <c r="O25" s="2">
        <v>30</v>
      </c>
      <c r="P25" s="3"/>
      <c r="Q25" s="3"/>
      <c r="R25" s="2">
        <f>K25+L25+M25+N25</f>
        <v>750</v>
      </c>
      <c r="S25" s="14">
        <f>R25/E25</f>
        <v>5.9055118110236222</v>
      </c>
      <c r="T25" s="3"/>
      <c r="U25" s="14"/>
      <c r="V25" s="3"/>
      <c r="W25" s="14"/>
      <c r="X25" s="16">
        <v>24</v>
      </c>
      <c r="Y25" s="1"/>
      <c r="Z25" s="1"/>
      <c r="AA25" s="1"/>
      <c r="AB25" s="1"/>
      <c r="AC25" s="1"/>
      <c r="AD25" s="1"/>
      <c r="AE25" s="1"/>
      <c r="AF25" s="1"/>
    </row>
    <row r="26" spans="1:32">
      <c r="A26" s="2">
        <v>230</v>
      </c>
      <c r="B26" t="s">
        <v>90</v>
      </c>
      <c r="C26" s="2">
        <v>25</v>
      </c>
      <c r="D26" s="2">
        <v>65</v>
      </c>
      <c r="E26" s="2">
        <v>141</v>
      </c>
      <c r="F26" s="3">
        <v>223</v>
      </c>
      <c r="G26" s="3">
        <v>512</v>
      </c>
      <c r="H26" s="3">
        <v>219.99999999999997</v>
      </c>
      <c r="I26" s="3"/>
      <c r="J26" s="2">
        <v>343</v>
      </c>
      <c r="K26" s="2">
        <v>143</v>
      </c>
      <c r="L26" s="2">
        <v>116</v>
      </c>
      <c r="O26" s="2">
        <v>36</v>
      </c>
      <c r="P26" s="3"/>
      <c r="Q26" s="3"/>
      <c r="R26" s="2"/>
      <c r="S26" s="14"/>
      <c r="T26" s="3">
        <f>F26+G26+H26</f>
        <v>955</v>
      </c>
      <c r="U26" s="14">
        <f>T26/E26</f>
        <v>6.7730496453900706</v>
      </c>
      <c r="V26" s="3"/>
      <c r="W26" s="14"/>
      <c r="X26" s="16">
        <v>25</v>
      </c>
      <c r="Y26" s="1"/>
      <c r="Z26" s="1"/>
      <c r="AA26" s="1"/>
      <c r="AB26" s="1"/>
      <c r="AC26" s="1"/>
      <c r="AD26" s="1"/>
      <c r="AE26" s="1"/>
      <c r="AF26" s="1"/>
    </row>
    <row r="27" spans="1:32">
      <c r="A27" s="2">
        <v>208</v>
      </c>
      <c r="B27" t="s">
        <v>66</v>
      </c>
      <c r="C27" s="2">
        <v>29</v>
      </c>
      <c r="D27" s="2">
        <v>63</v>
      </c>
      <c r="E27" s="2">
        <v>122</v>
      </c>
      <c r="F27" s="3"/>
      <c r="G27" s="3">
        <v>662</v>
      </c>
      <c r="H27" s="3">
        <v>261</v>
      </c>
      <c r="I27" s="3"/>
      <c r="K27" s="2">
        <v>130</v>
      </c>
      <c r="L27" s="2">
        <v>95</v>
      </c>
      <c r="M27" s="2">
        <v>275</v>
      </c>
      <c r="N27" s="2">
        <v>215</v>
      </c>
      <c r="P27" s="3">
        <v>85</v>
      </c>
      <c r="Q27" s="3">
        <v>1290</v>
      </c>
      <c r="R27" s="2">
        <f>K27+L27+M27+N27</f>
        <v>715</v>
      </c>
      <c r="S27" s="14">
        <f>R27/E27</f>
        <v>5.860655737704918</v>
      </c>
      <c r="T27" s="3"/>
      <c r="U27" s="14"/>
      <c r="V27" s="3"/>
      <c r="W27" s="14"/>
      <c r="X27" s="16">
        <v>26</v>
      </c>
      <c r="Y27" s="1"/>
      <c r="Z27" s="1"/>
      <c r="AA27" s="1"/>
      <c r="AB27" s="1"/>
      <c r="AC27" s="1"/>
      <c r="AD27" s="1"/>
      <c r="AE27" s="1"/>
      <c r="AF27" s="1"/>
    </row>
    <row r="28" spans="1:32">
      <c r="A28" s="2">
        <v>212</v>
      </c>
      <c r="B28" t="s">
        <v>71</v>
      </c>
      <c r="C28" s="2">
        <v>25</v>
      </c>
      <c r="D28" s="2">
        <v>69</v>
      </c>
      <c r="E28" s="2">
        <v>153</v>
      </c>
      <c r="F28" s="3">
        <v>215.99999999999997</v>
      </c>
      <c r="G28" s="3">
        <v>503</v>
      </c>
      <c r="H28" s="3">
        <v>113</v>
      </c>
      <c r="I28" s="3">
        <v>1206</v>
      </c>
      <c r="J28" s="2">
        <v>309</v>
      </c>
      <c r="K28" s="2">
        <v>190</v>
      </c>
      <c r="L28" s="2">
        <v>140</v>
      </c>
      <c r="M28" s="2">
        <v>360</v>
      </c>
      <c r="N28" s="2">
        <v>280</v>
      </c>
      <c r="O28" s="2">
        <v>29</v>
      </c>
      <c r="P28" s="3">
        <v>70</v>
      </c>
      <c r="Q28" s="3">
        <v>1372</v>
      </c>
      <c r="R28" s="2">
        <f>K28+L28+M28+N28</f>
        <v>970</v>
      </c>
      <c r="S28" s="14">
        <f>R28/E28</f>
        <v>6.3398692810457513</v>
      </c>
      <c r="T28" s="3">
        <f>F28+G28+H28</f>
        <v>832</v>
      </c>
      <c r="U28" s="14">
        <f>T28/E28</f>
        <v>5.4379084967320264</v>
      </c>
      <c r="V28" s="3">
        <f>I28+Q28</f>
        <v>2578</v>
      </c>
      <c r="W28" s="14">
        <f>V28/E28</f>
        <v>16.84967320261438</v>
      </c>
      <c r="X28" s="16">
        <v>27</v>
      </c>
      <c r="Y28" s="1"/>
      <c r="Z28" s="1"/>
      <c r="AA28" s="1"/>
      <c r="AB28" s="1"/>
      <c r="AC28" s="1"/>
      <c r="AD28" s="1"/>
      <c r="AE28" s="1"/>
      <c r="AF28" s="1"/>
    </row>
    <row r="29" spans="1:32">
      <c r="A29" s="2">
        <v>204</v>
      </c>
      <c r="B29" t="s">
        <v>62</v>
      </c>
      <c r="C29" s="2">
        <v>34</v>
      </c>
      <c r="D29" s="2">
        <v>64</v>
      </c>
      <c r="E29" s="2">
        <v>135</v>
      </c>
      <c r="F29" s="3">
        <v>248.00000000000003</v>
      </c>
      <c r="G29" s="3">
        <v>515</v>
      </c>
      <c r="H29" s="3">
        <v>210</v>
      </c>
      <c r="I29" s="3"/>
      <c r="J29" s="2">
        <v>323</v>
      </c>
      <c r="K29" s="2">
        <v>170</v>
      </c>
      <c r="L29" s="2">
        <v>135</v>
      </c>
      <c r="M29" s="2">
        <v>285</v>
      </c>
      <c r="N29" s="2">
        <v>225</v>
      </c>
      <c r="O29" s="2">
        <v>30</v>
      </c>
      <c r="P29" s="3">
        <v>64</v>
      </c>
      <c r="Q29" s="3"/>
      <c r="R29" s="2">
        <f>K29+L29+M29+N29</f>
        <v>815</v>
      </c>
      <c r="S29" s="14">
        <f>R29/E29</f>
        <v>6.0370370370370372</v>
      </c>
      <c r="T29" s="3">
        <f>F29+G29+H29</f>
        <v>973</v>
      </c>
      <c r="U29" s="14">
        <f>T29/E29</f>
        <v>7.2074074074074073</v>
      </c>
      <c r="V29" s="3"/>
      <c r="W29" s="14"/>
      <c r="X29" s="16">
        <v>28</v>
      </c>
      <c r="Y29" s="1"/>
      <c r="Z29" s="1"/>
      <c r="AA29" s="1"/>
      <c r="AB29" s="1"/>
      <c r="AC29" s="1"/>
      <c r="AD29" s="1"/>
      <c r="AE29" s="1"/>
      <c r="AF29" s="1"/>
    </row>
    <row r="30" spans="1:32">
      <c r="A30" s="2">
        <v>229</v>
      </c>
      <c r="B30" t="s">
        <v>89</v>
      </c>
      <c r="C30" s="2">
        <v>28</v>
      </c>
      <c r="D30" s="2">
        <v>63</v>
      </c>
      <c r="E30" s="2">
        <v>130</v>
      </c>
      <c r="F30" s="3">
        <v>225</v>
      </c>
      <c r="G30" s="3">
        <v>586</v>
      </c>
      <c r="H30" s="3">
        <v>134</v>
      </c>
      <c r="I30" s="3">
        <v>1065</v>
      </c>
      <c r="J30" s="2">
        <v>336</v>
      </c>
      <c r="K30" s="2">
        <v>125</v>
      </c>
      <c r="L30" s="2">
        <v>100</v>
      </c>
      <c r="M30" s="2">
        <v>285</v>
      </c>
      <c r="N30" s="2">
        <v>220</v>
      </c>
      <c r="O30" s="2">
        <v>42</v>
      </c>
      <c r="P30" s="3">
        <v>64</v>
      </c>
      <c r="Q30" s="3">
        <v>1298</v>
      </c>
      <c r="R30" s="2">
        <f>K30+L30+M30+N30</f>
        <v>730</v>
      </c>
      <c r="S30" s="14">
        <f>R30/E30</f>
        <v>5.615384615384615</v>
      </c>
      <c r="T30" s="3">
        <f>F30+G30+H30</f>
        <v>945</v>
      </c>
      <c r="U30" s="14">
        <f>T30/E30</f>
        <v>7.2692307692307692</v>
      </c>
      <c r="V30" s="3">
        <f>I30+Q30</f>
        <v>2363</v>
      </c>
      <c r="W30" s="14">
        <f>V30/E30</f>
        <v>18.176923076923078</v>
      </c>
      <c r="X30" s="16">
        <v>29</v>
      </c>
      <c r="Y30" s="1"/>
      <c r="Z30" s="1"/>
      <c r="AA30" s="1"/>
      <c r="AB30" s="1"/>
      <c r="AC30" s="1"/>
      <c r="AD30" s="1"/>
      <c r="AE30" s="1"/>
      <c r="AF30" s="1"/>
    </row>
    <row r="31" spans="1:32">
      <c r="A31" s="2">
        <v>219</v>
      </c>
      <c r="B31" t="s">
        <v>79</v>
      </c>
      <c r="C31" s="2">
        <v>28</v>
      </c>
      <c r="D31" s="2">
        <v>69</v>
      </c>
      <c r="E31" s="2">
        <v>145</v>
      </c>
      <c r="F31" s="3"/>
      <c r="G31" s="3"/>
      <c r="H31" s="3">
        <v>130</v>
      </c>
      <c r="I31" s="3">
        <v>1356</v>
      </c>
      <c r="J31" s="2">
        <v>353</v>
      </c>
      <c r="K31" s="2">
        <v>155</v>
      </c>
      <c r="M31" s="2">
        <v>285</v>
      </c>
      <c r="O31" s="2">
        <v>20</v>
      </c>
      <c r="P31" s="3"/>
      <c r="Q31" s="3">
        <v>1294</v>
      </c>
      <c r="R31" s="2"/>
      <c r="S31" s="14"/>
      <c r="T31" s="3"/>
      <c r="U31" s="14"/>
      <c r="V31" s="3">
        <f>I31+Q31</f>
        <v>2650</v>
      </c>
      <c r="W31" s="14">
        <f>V31/E31</f>
        <v>18.275862068965516</v>
      </c>
      <c r="X31" s="16">
        <v>30</v>
      </c>
      <c r="Y31" s="1"/>
      <c r="Z31" s="1"/>
      <c r="AA31" s="1"/>
      <c r="AB31" s="1"/>
      <c r="AC31" s="1"/>
      <c r="AD31" s="1"/>
      <c r="AE31" s="1"/>
      <c r="AF31" s="1"/>
    </row>
    <row r="32" spans="1:32">
      <c r="A32" s="2">
        <v>235</v>
      </c>
      <c r="B32" t="s">
        <v>95</v>
      </c>
      <c r="C32" s="2">
        <v>29</v>
      </c>
      <c r="D32" s="2">
        <v>67</v>
      </c>
      <c r="E32" s="2">
        <v>135</v>
      </c>
      <c r="F32" s="3">
        <v>251</v>
      </c>
      <c r="G32" s="3">
        <v>613</v>
      </c>
      <c r="H32" s="3">
        <v>175</v>
      </c>
      <c r="I32" s="3">
        <v>1393</v>
      </c>
      <c r="J32" s="2">
        <v>341</v>
      </c>
      <c r="K32" s="2">
        <v>145</v>
      </c>
      <c r="L32" s="2">
        <v>125</v>
      </c>
      <c r="M32" s="2">
        <v>265</v>
      </c>
      <c r="N32" s="2">
        <v>205</v>
      </c>
      <c r="O32" s="2">
        <v>30</v>
      </c>
      <c r="P32" s="3">
        <v>80</v>
      </c>
      <c r="Q32" s="3">
        <v>1370</v>
      </c>
      <c r="R32" s="2">
        <f>K32+L32+M32+N32</f>
        <v>740</v>
      </c>
      <c r="S32" s="14">
        <f>R32/E32</f>
        <v>5.4814814814814818</v>
      </c>
      <c r="T32" s="3">
        <f>F32+G32+H32</f>
        <v>1039</v>
      </c>
      <c r="U32" s="14">
        <f>T32/E32</f>
        <v>7.6962962962962962</v>
      </c>
      <c r="V32" s="3">
        <f>I32+Q32</f>
        <v>2763</v>
      </c>
      <c r="W32" s="14">
        <f>V32/E32</f>
        <v>20.466666666666665</v>
      </c>
      <c r="X32" s="16">
        <v>31</v>
      </c>
      <c r="Y32" s="1"/>
      <c r="Z32" s="1"/>
      <c r="AA32" s="1"/>
      <c r="AB32" s="1"/>
      <c r="AC32" s="1"/>
      <c r="AD32" s="1"/>
      <c r="AE32" s="1"/>
      <c r="AF32" s="1"/>
    </row>
    <row r="33" spans="1:32">
      <c r="A33" s="2">
        <v>222</v>
      </c>
      <c r="B33" t="s">
        <v>82</v>
      </c>
      <c r="C33" s="2">
        <v>38</v>
      </c>
      <c r="D33" s="2">
        <v>69</v>
      </c>
      <c r="E33" s="2">
        <v>148</v>
      </c>
      <c r="F33" s="3"/>
      <c r="G33" s="3"/>
      <c r="H33" s="3"/>
      <c r="I33" s="3"/>
      <c r="J33" s="2">
        <v>289</v>
      </c>
      <c r="L33" s="2">
        <v>95</v>
      </c>
      <c r="M33" s="2">
        <v>220</v>
      </c>
      <c r="N33" s="2">
        <v>185</v>
      </c>
      <c r="O33" s="2">
        <v>33</v>
      </c>
      <c r="P33" s="3"/>
      <c r="Q33" s="3">
        <v>1391</v>
      </c>
      <c r="R33" s="2"/>
      <c r="S33" s="14"/>
      <c r="T33" s="3"/>
      <c r="U33" s="14"/>
      <c r="V33" s="3"/>
      <c r="W33" s="14"/>
      <c r="X33" s="16">
        <v>32</v>
      </c>
      <c r="Y33" s="1"/>
      <c r="Z33" s="1"/>
      <c r="AA33" s="1"/>
      <c r="AB33" s="1"/>
      <c r="AC33" s="1"/>
      <c r="AD33" s="1"/>
      <c r="AE33" s="1"/>
      <c r="AF33" s="1"/>
    </row>
    <row r="34" spans="1:32">
      <c r="A34" s="2">
        <v>224</v>
      </c>
      <c r="B34" t="s">
        <v>84</v>
      </c>
      <c r="C34" s="2">
        <v>30</v>
      </c>
      <c r="D34" s="2">
        <v>65</v>
      </c>
      <c r="E34" s="2">
        <v>125</v>
      </c>
      <c r="F34" s="3">
        <v>254</v>
      </c>
      <c r="G34" s="3">
        <v>544</v>
      </c>
      <c r="H34" s="3"/>
      <c r="I34" s="3"/>
      <c r="J34" s="2">
        <v>354</v>
      </c>
      <c r="K34" s="2">
        <v>150</v>
      </c>
      <c r="L34" s="2">
        <v>112</v>
      </c>
      <c r="M34" s="2">
        <v>255</v>
      </c>
      <c r="N34" s="2">
        <v>235</v>
      </c>
      <c r="P34" s="3"/>
      <c r="Q34" s="3"/>
      <c r="R34" s="2">
        <f>K34+L34+M34+N34</f>
        <v>752</v>
      </c>
      <c r="S34" s="14">
        <f>R34/E34</f>
        <v>6.016</v>
      </c>
      <c r="T34" s="3"/>
      <c r="U34" s="14"/>
      <c r="V34" s="3"/>
      <c r="W34" s="14"/>
      <c r="X34" s="16">
        <v>33</v>
      </c>
      <c r="Y34" s="1"/>
      <c r="Z34" s="1"/>
      <c r="AA34" s="1"/>
      <c r="AB34" s="1"/>
      <c r="AC34" s="1"/>
      <c r="AD34" s="1"/>
      <c r="AE34" s="1"/>
      <c r="AF34" s="1"/>
    </row>
    <row r="35" spans="1:32">
      <c r="A35" s="2">
        <v>228</v>
      </c>
      <c r="B35" t="s">
        <v>88</v>
      </c>
      <c r="C35" s="2">
        <v>28</v>
      </c>
      <c r="D35" s="2">
        <v>69</v>
      </c>
      <c r="E35" s="2">
        <v>160</v>
      </c>
      <c r="F35" s="3">
        <v>323</v>
      </c>
      <c r="G35" s="3">
        <v>577</v>
      </c>
      <c r="H35" s="3"/>
      <c r="I35" s="3">
        <v>1446</v>
      </c>
      <c r="J35" s="2">
        <v>304</v>
      </c>
      <c r="K35" s="2">
        <v>155</v>
      </c>
      <c r="L35" s="2">
        <v>115</v>
      </c>
      <c r="M35" s="2">
        <v>340</v>
      </c>
      <c r="N35" s="2">
        <v>235</v>
      </c>
      <c r="O35" s="2">
        <v>27</v>
      </c>
      <c r="P35" s="3">
        <v>70</v>
      </c>
      <c r="Q35" s="3">
        <v>1343</v>
      </c>
      <c r="R35" s="2">
        <f>K35+L35+M35+N35</f>
        <v>845</v>
      </c>
      <c r="S35" s="14">
        <f>R35/E35</f>
        <v>5.28125</v>
      </c>
      <c r="T35" s="3"/>
      <c r="U35" s="14"/>
      <c r="V35" s="3">
        <f>I35+Q35</f>
        <v>2789</v>
      </c>
      <c r="W35" s="14">
        <f>V35/E35</f>
        <v>17.431249999999999</v>
      </c>
      <c r="X35" s="16">
        <v>34</v>
      </c>
      <c r="Y35" s="1"/>
      <c r="Z35" s="1"/>
      <c r="AA35" s="1"/>
      <c r="AB35" s="1"/>
      <c r="AC35" s="1"/>
      <c r="AD35" s="1"/>
      <c r="AE35" s="1"/>
      <c r="AF35" s="1"/>
    </row>
    <row r="36" spans="1:32">
      <c r="A36" s="2">
        <v>237</v>
      </c>
      <c r="B36" t="s">
        <v>98</v>
      </c>
      <c r="C36" s="2">
        <v>38</v>
      </c>
      <c r="D36" s="2">
        <v>68</v>
      </c>
      <c r="E36" s="2">
        <v>150</v>
      </c>
      <c r="F36" s="3">
        <v>303</v>
      </c>
      <c r="G36" s="3">
        <v>616</v>
      </c>
      <c r="H36" s="3">
        <v>183</v>
      </c>
      <c r="I36" s="3">
        <v>1178</v>
      </c>
      <c r="J36" s="2">
        <v>297</v>
      </c>
      <c r="K36" s="2">
        <v>145</v>
      </c>
      <c r="L36" s="2">
        <v>120</v>
      </c>
      <c r="M36" s="2">
        <v>286</v>
      </c>
      <c r="N36" s="2">
        <v>198</v>
      </c>
      <c r="O36" s="2">
        <v>30</v>
      </c>
      <c r="P36" s="3"/>
      <c r="Q36" s="3"/>
      <c r="R36" s="2">
        <f>K36+L36+M36+N36</f>
        <v>749</v>
      </c>
      <c r="S36" s="14">
        <f>R36/E36</f>
        <v>4.9933333333333332</v>
      </c>
      <c r="T36" s="3">
        <f>F36+G36+H36</f>
        <v>1102</v>
      </c>
      <c r="U36" s="14">
        <f>T36/E36</f>
        <v>7.3466666666666667</v>
      </c>
      <c r="V36" s="3"/>
      <c r="W36" s="14"/>
      <c r="X36" s="16">
        <v>35</v>
      </c>
      <c r="Y36" s="1"/>
      <c r="Z36" s="1"/>
      <c r="AA36" s="1"/>
      <c r="AB36" s="1"/>
      <c r="AC36" s="1"/>
      <c r="AD36" s="1"/>
      <c r="AE36" s="1"/>
      <c r="AF36" s="1"/>
    </row>
    <row r="37" spans="1:32">
      <c r="A37" s="2">
        <v>210</v>
      </c>
      <c r="B37" t="s">
        <v>69</v>
      </c>
      <c r="C37" s="2">
        <v>21</v>
      </c>
      <c r="D37" s="2">
        <v>63</v>
      </c>
      <c r="E37" s="2">
        <v>135</v>
      </c>
      <c r="F37" s="3">
        <v>227</v>
      </c>
      <c r="G37" s="3">
        <v>461</v>
      </c>
      <c r="H37" s="3"/>
      <c r="I37" s="3"/>
      <c r="K37" s="2">
        <v>165</v>
      </c>
      <c r="L37" s="2">
        <v>120</v>
      </c>
      <c r="M37" s="2">
        <v>285</v>
      </c>
      <c r="N37" s="2">
        <v>215</v>
      </c>
      <c r="P37" s="3"/>
      <c r="Q37" s="3"/>
      <c r="R37" s="2">
        <f>K37+L37+M37+N37</f>
        <v>785</v>
      </c>
      <c r="S37" s="14">
        <f>R37/E37</f>
        <v>5.8148148148148149</v>
      </c>
      <c r="T37" s="3"/>
      <c r="U37" s="14"/>
      <c r="V37" s="3"/>
      <c r="W37" s="14"/>
      <c r="X37" s="16">
        <v>36</v>
      </c>
      <c r="Y37" s="1"/>
      <c r="Z37" s="1"/>
      <c r="AA37" s="1"/>
      <c r="AB37" s="1"/>
      <c r="AC37" s="1"/>
      <c r="AD37" s="1"/>
      <c r="AE37" s="1"/>
      <c r="AF37" s="1"/>
    </row>
    <row r="38" spans="1:32">
      <c r="A38" s="2">
        <v>214</v>
      </c>
      <c r="B38" t="s">
        <v>73</v>
      </c>
      <c r="C38" s="2">
        <v>33</v>
      </c>
      <c r="D38" s="2">
        <v>67</v>
      </c>
      <c r="E38" s="2">
        <v>155</v>
      </c>
      <c r="F38" s="3"/>
      <c r="G38" s="3">
        <v>615</v>
      </c>
      <c r="H38" s="3"/>
      <c r="I38" s="3">
        <v>1510</v>
      </c>
      <c r="J38" s="2">
        <v>306</v>
      </c>
      <c r="K38" s="2">
        <v>140</v>
      </c>
      <c r="L38" s="2">
        <v>105</v>
      </c>
      <c r="M38" s="2">
        <v>265</v>
      </c>
      <c r="N38" s="2">
        <v>190</v>
      </c>
      <c r="O38" s="2">
        <v>27</v>
      </c>
      <c r="P38" s="3">
        <v>75</v>
      </c>
      <c r="Q38" s="3">
        <v>1449.9999999999998</v>
      </c>
      <c r="R38" s="2">
        <f>K38+L38+M38+N38</f>
        <v>700</v>
      </c>
      <c r="S38" s="14">
        <f>R38/E38</f>
        <v>4.5161290322580649</v>
      </c>
      <c r="T38" s="3"/>
      <c r="U38" s="14"/>
      <c r="V38" s="3">
        <f>I38+Q38</f>
        <v>2960</v>
      </c>
      <c r="W38" s="14">
        <f>V38/E38</f>
        <v>19.096774193548388</v>
      </c>
      <c r="X38" s="16">
        <v>37</v>
      </c>
      <c r="Y38" s="1"/>
      <c r="Z38" s="1"/>
      <c r="AA38" s="1"/>
      <c r="AB38" s="1"/>
      <c r="AC38" s="1"/>
      <c r="AD38" s="1"/>
      <c r="AE38" s="1"/>
      <c r="AF38" s="1"/>
    </row>
    <row r="39" spans="1:32">
      <c r="A39" s="2">
        <v>216</v>
      </c>
      <c r="B39" t="s">
        <v>75</v>
      </c>
      <c r="C39" s="2">
        <v>30</v>
      </c>
      <c r="D39" s="2">
        <v>62</v>
      </c>
      <c r="E39" s="2">
        <v>127</v>
      </c>
      <c r="F39" s="3">
        <v>228</v>
      </c>
      <c r="G39" s="3">
        <v>598</v>
      </c>
      <c r="H39" s="3">
        <v>191</v>
      </c>
      <c r="I39" s="3"/>
      <c r="J39" s="2">
        <v>310</v>
      </c>
      <c r="K39" s="2">
        <v>150</v>
      </c>
      <c r="L39" s="2">
        <v>112</v>
      </c>
      <c r="N39" s="2">
        <v>230</v>
      </c>
      <c r="P39" s="3"/>
      <c r="Q39" s="3"/>
      <c r="R39" s="2"/>
      <c r="S39" s="14"/>
      <c r="T39" s="3">
        <f>F39+G39+H39</f>
        <v>1017</v>
      </c>
      <c r="U39" s="14">
        <f>T39/E39</f>
        <v>8.0078740157480315</v>
      </c>
      <c r="V39" s="3"/>
      <c r="W39" s="14"/>
      <c r="X39" s="16">
        <v>38</v>
      </c>
      <c r="Y39" s="1"/>
      <c r="Z39" s="1"/>
      <c r="AA39" s="1"/>
      <c r="AB39" s="1"/>
      <c r="AC39" s="1"/>
      <c r="AD39" s="1"/>
      <c r="AE39" s="1"/>
      <c r="AF39" s="1"/>
    </row>
    <row r="40" spans="1:32">
      <c r="A40" s="2">
        <v>242</v>
      </c>
      <c r="B40" t="s">
        <v>103</v>
      </c>
      <c r="C40" s="2">
        <v>34</v>
      </c>
      <c r="D40" s="2">
        <v>60</v>
      </c>
      <c r="E40" s="2">
        <v>123</v>
      </c>
      <c r="F40" s="3">
        <v>379</v>
      </c>
      <c r="G40" s="3">
        <v>663</v>
      </c>
      <c r="H40" s="3">
        <v>268</v>
      </c>
      <c r="I40" s="3"/>
      <c r="J40" s="2">
        <v>310</v>
      </c>
      <c r="L40" s="2">
        <v>105</v>
      </c>
      <c r="M40" s="2">
        <v>275</v>
      </c>
      <c r="N40" s="2">
        <v>210</v>
      </c>
      <c r="O40" s="2">
        <v>34</v>
      </c>
      <c r="P40" s="3">
        <v>83</v>
      </c>
      <c r="Q40" s="3">
        <v>1512.0000000000002</v>
      </c>
      <c r="R40" s="2"/>
      <c r="S40" s="14"/>
      <c r="T40" s="3">
        <f>F40+G40+H40</f>
        <v>1310</v>
      </c>
      <c r="U40" s="14">
        <f>T40/E40</f>
        <v>10.650406504065041</v>
      </c>
      <c r="V40" s="3"/>
      <c r="W40" s="14"/>
      <c r="X40" s="16">
        <v>39</v>
      </c>
      <c r="Y40" s="1"/>
      <c r="Z40" s="1"/>
      <c r="AA40" s="1"/>
      <c r="AB40" s="1"/>
      <c r="AC40" s="1"/>
      <c r="AD40" s="1"/>
      <c r="AE40" s="1"/>
      <c r="AF40" s="1"/>
    </row>
    <row r="41" spans="1:32">
      <c r="A41" s="2">
        <v>217</v>
      </c>
      <c r="B41" t="s">
        <v>76</v>
      </c>
      <c r="C41" s="2">
        <v>26</v>
      </c>
      <c r="D41" s="2">
        <v>66</v>
      </c>
      <c r="E41" s="2">
        <v>145</v>
      </c>
      <c r="F41" s="3">
        <v>384.99999999999994</v>
      </c>
      <c r="G41" s="3">
        <v>694</v>
      </c>
      <c r="H41" s="3">
        <v>290</v>
      </c>
      <c r="I41" s="3"/>
      <c r="K41" s="2">
        <v>130</v>
      </c>
      <c r="L41" s="2">
        <v>95</v>
      </c>
      <c r="M41" s="2">
        <v>275</v>
      </c>
      <c r="N41" s="2">
        <v>210</v>
      </c>
      <c r="O41" s="2">
        <v>25</v>
      </c>
      <c r="P41" s="3"/>
      <c r="Q41" s="3">
        <v>1493</v>
      </c>
      <c r="R41" s="2">
        <f>K41+L41+M41+N41</f>
        <v>710</v>
      </c>
      <c r="S41" s="14">
        <f>R41/E41</f>
        <v>4.8965517241379306</v>
      </c>
      <c r="T41" s="3">
        <f>F41+G41+H41</f>
        <v>1369</v>
      </c>
      <c r="U41" s="14">
        <f>T41/E41</f>
        <v>9.4413793103448285</v>
      </c>
      <c r="V41" s="3"/>
      <c r="W41" s="14"/>
      <c r="X41" s="16">
        <v>40</v>
      </c>
      <c r="Y41" s="1"/>
      <c r="Z41" s="1"/>
      <c r="AA41" s="1"/>
      <c r="AB41" s="1"/>
      <c r="AC41" s="1"/>
      <c r="AD41" s="1"/>
      <c r="AE41" s="1"/>
      <c r="AF41" s="1"/>
    </row>
    <row r="42" spans="1:32">
      <c r="A42" s="2">
        <v>232</v>
      </c>
      <c r="B42" t="s">
        <v>92</v>
      </c>
      <c r="C42" s="2">
        <v>32</v>
      </c>
      <c r="D42" s="2">
        <v>63</v>
      </c>
      <c r="E42" s="2">
        <v>125</v>
      </c>
      <c r="F42" s="3">
        <v>400</v>
      </c>
      <c r="G42" s="3">
        <v>510</v>
      </c>
      <c r="H42" s="3"/>
      <c r="I42" s="3">
        <v>2150</v>
      </c>
      <c r="J42" s="2">
        <v>312</v>
      </c>
      <c r="K42" s="2">
        <v>100</v>
      </c>
      <c r="L42" s="2">
        <v>75</v>
      </c>
      <c r="M42" s="2">
        <v>195</v>
      </c>
      <c r="N42" s="2">
        <v>175</v>
      </c>
      <c r="P42" s="3"/>
      <c r="Q42" s="3">
        <v>1395</v>
      </c>
      <c r="R42" s="2">
        <f>K42+L42+M42+N42</f>
        <v>545</v>
      </c>
      <c r="S42" s="14">
        <f>R42/E42</f>
        <v>4.3600000000000003</v>
      </c>
      <c r="T42" s="3"/>
      <c r="U42" s="14"/>
      <c r="V42" s="3">
        <f>I42+Q42</f>
        <v>3545</v>
      </c>
      <c r="W42" s="14">
        <f>V42/E42</f>
        <v>28.36</v>
      </c>
      <c r="X42" s="16">
        <v>41</v>
      </c>
      <c r="Y42" s="1"/>
      <c r="Z42" s="1"/>
      <c r="AA42" s="1"/>
      <c r="AB42" s="1"/>
      <c r="AC42" s="1"/>
      <c r="AD42" s="1"/>
      <c r="AE42" s="1"/>
      <c r="AF42" s="1"/>
    </row>
    <row r="43" spans="1:32">
      <c r="A43" s="2">
        <v>234</v>
      </c>
      <c r="B43" t="s">
        <v>94</v>
      </c>
      <c r="C43" s="2">
        <v>36</v>
      </c>
      <c r="D43" s="2">
        <v>67</v>
      </c>
      <c r="E43" s="2">
        <v>132</v>
      </c>
      <c r="F43" s="3"/>
      <c r="G43" s="3"/>
      <c r="H43" s="3"/>
      <c r="I43" s="3"/>
      <c r="K43" s="2">
        <v>132</v>
      </c>
      <c r="M43" s="2">
        <v>245</v>
      </c>
      <c r="N43" s="2">
        <v>198</v>
      </c>
      <c r="O43" s="2">
        <v>20</v>
      </c>
      <c r="P43" s="3"/>
      <c r="Q43" s="3"/>
      <c r="R43" s="2"/>
      <c r="S43" s="14"/>
      <c r="T43" s="3"/>
      <c r="U43" s="14"/>
      <c r="V43" s="3"/>
      <c r="W43" s="14"/>
      <c r="X43" s="16">
        <v>42</v>
      </c>
      <c r="Y43" s="1"/>
      <c r="Z43" s="1"/>
      <c r="AA43" s="1"/>
      <c r="AB43" s="1"/>
      <c r="AC43" s="1"/>
      <c r="AD43" s="1"/>
      <c r="AE43" s="1"/>
      <c r="AF43" s="1"/>
    </row>
    <row r="44" spans="1:32">
      <c r="A44" s="2">
        <v>231</v>
      </c>
      <c r="B44" t="s">
        <v>91</v>
      </c>
      <c r="C44" s="2">
        <v>31</v>
      </c>
      <c r="D44" s="2">
        <v>68</v>
      </c>
      <c r="E44" s="2">
        <v>155</v>
      </c>
      <c r="F44" s="3">
        <v>173</v>
      </c>
      <c r="G44" s="3"/>
      <c r="H44" s="3">
        <v>129</v>
      </c>
      <c r="I44" s="3">
        <v>2150</v>
      </c>
      <c r="J44" s="2">
        <v>422</v>
      </c>
      <c r="K44" s="2">
        <v>155</v>
      </c>
      <c r="L44" s="2">
        <v>100</v>
      </c>
      <c r="M44" s="2">
        <v>260</v>
      </c>
      <c r="N44" s="2">
        <v>210</v>
      </c>
      <c r="P44" s="3"/>
      <c r="Q44" s="3">
        <v>1395</v>
      </c>
      <c r="R44" s="2">
        <f>K44+L44+M44+N44</f>
        <v>725</v>
      </c>
      <c r="S44" s="14">
        <f>R44/E44</f>
        <v>4.67741935483871</v>
      </c>
      <c r="T44" s="3"/>
      <c r="U44" s="14"/>
      <c r="V44" s="3">
        <f>I44+Q44</f>
        <v>3545</v>
      </c>
      <c r="W44" s="14">
        <f>V44/E44</f>
        <v>22.870967741935484</v>
      </c>
      <c r="X44" s="16">
        <v>43</v>
      </c>
      <c r="Y44" s="1"/>
      <c r="Z44" s="1"/>
      <c r="AA44" s="1"/>
      <c r="AB44" s="1"/>
      <c r="AC44" s="1"/>
      <c r="AD44" s="1"/>
      <c r="AE44" s="1"/>
      <c r="AF44" s="1"/>
    </row>
    <row r="46" spans="1:32">
      <c r="B46" s="4" t="s">
        <v>105</v>
      </c>
      <c r="C46" s="10">
        <f>AVERAGE(C2:C44)</f>
        <v>28.837209302325583</v>
      </c>
      <c r="D46" s="10">
        <f t="shared" ref="D46:S46" si="2">AVERAGE(D2:D44)</f>
        <v>65.418604651162795</v>
      </c>
      <c r="E46" s="10">
        <f t="shared" si="2"/>
        <v>137.93023255813952</v>
      </c>
      <c r="F46" s="10">
        <f t="shared" si="2"/>
        <v>241.83783783783784</v>
      </c>
      <c r="G46" s="10">
        <f t="shared" si="2"/>
        <v>537.79999999999995</v>
      </c>
      <c r="H46" s="10">
        <f t="shared" si="2"/>
        <v>182.96875</v>
      </c>
      <c r="I46" s="10">
        <f t="shared" si="2"/>
        <v>1334.5833333333333</v>
      </c>
      <c r="J46" s="10">
        <f t="shared" si="2"/>
        <v>343.54545454545456</v>
      </c>
      <c r="K46" s="10">
        <f t="shared" si="2"/>
        <v>158.4</v>
      </c>
      <c r="L46" s="10">
        <f t="shared" si="2"/>
        <v>118.63499999999999</v>
      </c>
      <c r="M46" s="10">
        <f t="shared" si="2"/>
        <v>295</v>
      </c>
      <c r="N46" s="10">
        <f t="shared" si="2"/>
        <v>221.1</v>
      </c>
      <c r="O46" s="10">
        <f t="shared" si="2"/>
        <v>32.060606060606062</v>
      </c>
      <c r="P46" s="10">
        <f t="shared" si="2"/>
        <v>73.72</v>
      </c>
      <c r="Q46" s="10">
        <f t="shared" si="2"/>
        <v>1339.9615384615386</v>
      </c>
      <c r="R46" s="10">
        <f t="shared" si="2"/>
        <v>801.92777777777781</v>
      </c>
      <c r="S46" s="10">
        <f t="shared" si="2"/>
        <v>5.8220003332558043</v>
      </c>
      <c r="T46" s="10">
        <f t="shared" ref="T46:W46" si="3">AVERAGE(T2:T44)</f>
        <v>949.92592592592598</v>
      </c>
      <c r="U46" s="10">
        <f t="shared" si="3"/>
        <v>6.9713575361171927</v>
      </c>
      <c r="V46" s="10">
        <f t="shared" si="3"/>
        <v>2694.8333333333335</v>
      </c>
      <c r="W46" s="10">
        <f t="shared" si="3"/>
        <v>19.549790944923515</v>
      </c>
    </row>
    <row r="47" spans="1:32">
      <c r="B47" s="4" t="s">
        <v>106</v>
      </c>
      <c r="C47" s="12">
        <f>MEDIAN(C2:C44)</f>
        <v>28</v>
      </c>
      <c r="D47" s="12">
        <f t="shared" ref="D47:S47" si="4">MEDIAN(D2:D44)</f>
        <v>65</v>
      </c>
      <c r="E47" s="12">
        <f t="shared" si="4"/>
        <v>135</v>
      </c>
      <c r="F47" s="12">
        <f t="shared" si="4"/>
        <v>227</v>
      </c>
      <c r="G47" s="12">
        <f t="shared" si="4"/>
        <v>527</v>
      </c>
      <c r="H47" s="12">
        <f t="shared" si="4"/>
        <v>164.5</v>
      </c>
      <c r="I47" s="12">
        <f t="shared" si="4"/>
        <v>1338.5</v>
      </c>
      <c r="J47" s="12">
        <f t="shared" si="4"/>
        <v>342</v>
      </c>
      <c r="K47" s="12">
        <f t="shared" si="4"/>
        <v>157.5</v>
      </c>
      <c r="L47" s="12">
        <f t="shared" si="4"/>
        <v>120</v>
      </c>
      <c r="M47" s="12">
        <f t="shared" si="4"/>
        <v>288</v>
      </c>
      <c r="N47" s="12">
        <f t="shared" si="4"/>
        <v>217.5</v>
      </c>
      <c r="O47" s="12">
        <f t="shared" si="4"/>
        <v>30</v>
      </c>
      <c r="P47" s="12">
        <f t="shared" si="4"/>
        <v>73</v>
      </c>
      <c r="Q47" s="12">
        <f t="shared" si="4"/>
        <v>1326</v>
      </c>
      <c r="R47" s="12">
        <f t="shared" si="4"/>
        <v>805</v>
      </c>
      <c r="S47" s="12">
        <f t="shared" si="4"/>
        <v>5.8972003499562557</v>
      </c>
      <c r="T47" s="12">
        <f t="shared" ref="T47:W47" si="5">MEDIAN(T2:T44)</f>
        <v>920</v>
      </c>
      <c r="U47" s="12">
        <f t="shared" si="5"/>
        <v>6.7730496453900706</v>
      </c>
      <c r="V47" s="12">
        <f t="shared" si="5"/>
        <v>2623.5</v>
      </c>
      <c r="W47" s="12">
        <f t="shared" si="5"/>
        <v>18.729606440071557</v>
      </c>
    </row>
    <row r="48" spans="1:32">
      <c r="B48" s="4" t="s">
        <v>107</v>
      </c>
      <c r="C48" s="11">
        <f>STDEV(C2:C44)</f>
        <v>4.7405556865260365</v>
      </c>
      <c r="D48" s="11">
        <f t="shared" ref="D48:S48" si="6">STDEV(D2:D44)</f>
        <v>2.6835704551207331</v>
      </c>
      <c r="E48" s="11">
        <f t="shared" si="6"/>
        <v>11.85305937770058</v>
      </c>
      <c r="F48" s="11">
        <f t="shared" si="6"/>
        <v>56.431134783672199</v>
      </c>
      <c r="G48" s="11">
        <f t="shared" si="6"/>
        <v>77.607913483704138</v>
      </c>
      <c r="H48" s="11">
        <f t="shared" si="6"/>
        <v>78.999176955696313</v>
      </c>
      <c r="I48" s="11">
        <f t="shared" si="6"/>
        <v>296.66756635590679</v>
      </c>
      <c r="J48" s="11">
        <f t="shared" si="6"/>
        <v>36.076386762232389</v>
      </c>
      <c r="K48" s="11">
        <f t="shared" si="6"/>
        <v>19.390454960875545</v>
      </c>
      <c r="L48" s="11">
        <f t="shared" si="6"/>
        <v>16.203696159542499</v>
      </c>
      <c r="M48" s="11">
        <f t="shared" si="6"/>
        <v>36.589896321532713</v>
      </c>
      <c r="N48" s="11">
        <f t="shared" si="6"/>
        <v>24.640804182681077</v>
      </c>
      <c r="O48" s="11">
        <f t="shared" si="6"/>
        <v>5.9683508711546116</v>
      </c>
      <c r="P48" s="11">
        <f t="shared" si="6"/>
        <v>7.7326149091580705</v>
      </c>
      <c r="Q48" s="11">
        <f t="shared" si="6"/>
        <v>88.488408628127473</v>
      </c>
      <c r="R48" s="11">
        <f t="shared" si="6"/>
        <v>82.409183299334842</v>
      </c>
      <c r="S48" s="11">
        <f t="shared" si="6"/>
        <v>0.65937120451982378</v>
      </c>
      <c r="T48" s="11">
        <f t="shared" ref="T48:W48" si="7">STDEV(T2:T44)</f>
        <v>157.67857420566918</v>
      </c>
      <c r="U48" s="11">
        <f t="shared" si="7"/>
        <v>1.241447850449475</v>
      </c>
      <c r="V48" s="11">
        <f t="shared" si="7"/>
        <v>358.84196915011125</v>
      </c>
      <c r="W48" s="11">
        <f t="shared" si="7"/>
        <v>2.7515801208322488</v>
      </c>
    </row>
    <row r="49" spans="2:23">
      <c r="B49" s="4" t="s">
        <v>108</v>
      </c>
      <c r="C49" s="12">
        <f>C51-C50</f>
        <v>19</v>
      </c>
      <c r="D49" s="12">
        <f t="shared" ref="D49:S49" si="8">D51-D50</f>
        <v>11</v>
      </c>
      <c r="E49" s="12">
        <f t="shared" si="8"/>
        <v>43</v>
      </c>
      <c r="F49" s="12">
        <f t="shared" si="8"/>
        <v>233</v>
      </c>
      <c r="G49" s="12">
        <f t="shared" si="8"/>
        <v>444</v>
      </c>
      <c r="H49" s="12">
        <f t="shared" si="8"/>
        <v>400</v>
      </c>
      <c r="I49" s="12">
        <f t="shared" si="8"/>
        <v>1225</v>
      </c>
      <c r="J49" s="12">
        <f t="shared" si="8"/>
        <v>133</v>
      </c>
      <c r="K49" s="12">
        <f t="shared" si="8"/>
        <v>90</v>
      </c>
      <c r="L49" s="12">
        <f t="shared" si="8"/>
        <v>75</v>
      </c>
      <c r="M49" s="12">
        <f t="shared" si="8"/>
        <v>179</v>
      </c>
      <c r="N49" s="12">
        <f t="shared" si="8"/>
        <v>105</v>
      </c>
      <c r="O49" s="12">
        <f t="shared" si="8"/>
        <v>22</v>
      </c>
      <c r="P49" s="12">
        <f t="shared" si="8"/>
        <v>26</v>
      </c>
      <c r="Q49" s="12">
        <f t="shared" si="8"/>
        <v>330.00000000000023</v>
      </c>
      <c r="R49" s="12">
        <f t="shared" si="8"/>
        <v>425</v>
      </c>
      <c r="S49" s="12">
        <f t="shared" si="8"/>
        <v>2.8323076923076922</v>
      </c>
      <c r="T49" s="12">
        <f t="shared" ref="T49" si="9">T51-T50</f>
        <v>745</v>
      </c>
      <c r="U49" s="12">
        <f t="shared" ref="U49" si="10">U51-U50</f>
        <v>5.6584065040650406</v>
      </c>
      <c r="V49" s="12">
        <f t="shared" ref="V49" si="11">V51-V50</f>
        <v>1231</v>
      </c>
      <c r="W49" s="12">
        <f t="shared" ref="W49" si="12">W51-W50</f>
        <v>11.51032679738562</v>
      </c>
    </row>
    <row r="50" spans="2:23">
      <c r="B50" s="4" t="s">
        <v>109</v>
      </c>
      <c r="C50" s="13">
        <f>MIN(C2:C44)</f>
        <v>20</v>
      </c>
      <c r="D50" s="13">
        <f t="shared" ref="D50:S50" si="13">MIN(D2:D44)</f>
        <v>60</v>
      </c>
      <c r="E50" s="13">
        <f t="shared" si="13"/>
        <v>122</v>
      </c>
      <c r="F50" s="13">
        <f t="shared" si="13"/>
        <v>167</v>
      </c>
      <c r="G50" s="13">
        <f t="shared" si="13"/>
        <v>250.00000000000003</v>
      </c>
      <c r="H50" s="13">
        <f t="shared" si="13"/>
        <v>103</v>
      </c>
      <c r="I50" s="13">
        <f t="shared" si="13"/>
        <v>924.99999999999989</v>
      </c>
      <c r="J50" s="13">
        <f t="shared" si="13"/>
        <v>289</v>
      </c>
      <c r="K50" s="13">
        <f t="shared" si="13"/>
        <v>100</v>
      </c>
      <c r="L50" s="13">
        <f t="shared" si="13"/>
        <v>75</v>
      </c>
      <c r="M50" s="13">
        <f t="shared" si="13"/>
        <v>195</v>
      </c>
      <c r="N50" s="13">
        <f t="shared" si="13"/>
        <v>175</v>
      </c>
      <c r="O50" s="13">
        <f t="shared" si="13"/>
        <v>20</v>
      </c>
      <c r="P50" s="13">
        <f t="shared" si="13"/>
        <v>64</v>
      </c>
      <c r="Q50" s="13">
        <f t="shared" si="13"/>
        <v>1182</v>
      </c>
      <c r="R50" s="13">
        <f t="shared" si="13"/>
        <v>545</v>
      </c>
      <c r="S50" s="13">
        <f t="shared" si="13"/>
        <v>4.3600000000000003</v>
      </c>
      <c r="T50" s="13">
        <f t="shared" ref="T50:W50" si="14">MIN(T2:T44)</f>
        <v>624</v>
      </c>
      <c r="U50" s="13">
        <f t="shared" si="14"/>
        <v>4.992</v>
      </c>
      <c r="V50" s="13">
        <f t="shared" si="14"/>
        <v>2314</v>
      </c>
      <c r="W50" s="13">
        <f t="shared" si="14"/>
        <v>16.84967320261438</v>
      </c>
    </row>
    <row r="51" spans="2:23">
      <c r="B51" s="4" t="s">
        <v>110</v>
      </c>
      <c r="C51" s="12">
        <f>MAX(C2:C44)</f>
        <v>39</v>
      </c>
      <c r="D51" s="12">
        <f t="shared" ref="D51:S51" si="15">MAX(D2:D44)</f>
        <v>71</v>
      </c>
      <c r="E51" s="12">
        <f t="shared" si="15"/>
        <v>165</v>
      </c>
      <c r="F51" s="12">
        <f t="shared" si="15"/>
        <v>400</v>
      </c>
      <c r="G51" s="12">
        <f t="shared" si="15"/>
        <v>694</v>
      </c>
      <c r="H51" s="12">
        <f t="shared" si="15"/>
        <v>503</v>
      </c>
      <c r="I51" s="12">
        <f t="shared" si="15"/>
        <v>2150</v>
      </c>
      <c r="J51" s="12">
        <f t="shared" si="15"/>
        <v>422</v>
      </c>
      <c r="K51" s="12">
        <f t="shared" si="15"/>
        <v>190</v>
      </c>
      <c r="L51" s="12">
        <f t="shared" si="15"/>
        <v>150</v>
      </c>
      <c r="M51" s="12">
        <f t="shared" si="15"/>
        <v>374</v>
      </c>
      <c r="N51" s="12">
        <f t="shared" si="15"/>
        <v>280</v>
      </c>
      <c r="O51" s="12">
        <f t="shared" si="15"/>
        <v>42</v>
      </c>
      <c r="P51" s="12">
        <f t="shared" si="15"/>
        <v>90</v>
      </c>
      <c r="Q51" s="12">
        <f t="shared" si="15"/>
        <v>1512.0000000000002</v>
      </c>
      <c r="R51" s="12">
        <f t="shared" si="15"/>
        <v>970</v>
      </c>
      <c r="S51" s="12">
        <f t="shared" si="15"/>
        <v>7.1923076923076925</v>
      </c>
      <c r="T51" s="12">
        <f t="shared" ref="T51:W51" si="16">MAX(T2:T44)</f>
        <v>1369</v>
      </c>
      <c r="U51" s="12">
        <f t="shared" si="16"/>
        <v>10.650406504065041</v>
      </c>
      <c r="V51" s="12">
        <f t="shared" si="16"/>
        <v>3545</v>
      </c>
      <c r="W51" s="12">
        <f t="shared" si="16"/>
        <v>28.36</v>
      </c>
    </row>
    <row r="52" spans="2:23" ht="15.75" thickBot="1">
      <c r="B52" s="5" t="s">
        <v>111</v>
      </c>
      <c r="C52" s="13">
        <f>COUNT(C2:C44)</f>
        <v>43</v>
      </c>
      <c r="D52" s="13">
        <f t="shared" ref="D52:S52" si="17">COUNT(D2:D44)</f>
        <v>43</v>
      </c>
      <c r="E52" s="13">
        <f t="shared" si="17"/>
        <v>43</v>
      </c>
      <c r="F52" s="13">
        <f t="shared" si="17"/>
        <v>37</v>
      </c>
      <c r="G52" s="13">
        <f t="shared" si="17"/>
        <v>35</v>
      </c>
      <c r="H52" s="13">
        <f t="shared" si="17"/>
        <v>32</v>
      </c>
      <c r="I52" s="13">
        <f t="shared" si="17"/>
        <v>24</v>
      </c>
      <c r="J52" s="13">
        <f t="shared" si="17"/>
        <v>33</v>
      </c>
      <c r="K52" s="13">
        <f t="shared" si="17"/>
        <v>40</v>
      </c>
      <c r="L52" s="13">
        <f t="shared" si="17"/>
        <v>40</v>
      </c>
      <c r="M52" s="13">
        <f t="shared" si="17"/>
        <v>40</v>
      </c>
      <c r="N52" s="13">
        <f t="shared" si="17"/>
        <v>40</v>
      </c>
      <c r="O52" s="13">
        <f t="shared" si="17"/>
        <v>33</v>
      </c>
      <c r="P52" s="13">
        <f t="shared" si="17"/>
        <v>25</v>
      </c>
      <c r="Q52" s="13">
        <f t="shared" si="17"/>
        <v>26</v>
      </c>
      <c r="R52" s="13">
        <f t="shared" si="17"/>
        <v>36</v>
      </c>
      <c r="S52" s="13">
        <f t="shared" si="17"/>
        <v>36</v>
      </c>
      <c r="T52" s="13">
        <f t="shared" ref="T52:W52" si="18">COUNT(T2:T44)</f>
        <v>27</v>
      </c>
      <c r="U52" s="13">
        <f t="shared" si="18"/>
        <v>27</v>
      </c>
      <c r="V52" s="13">
        <f t="shared" si="18"/>
        <v>18</v>
      </c>
      <c r="W52" s="13">
        <f t="shared" si="18"/>
        <v>18</v>
      </c>
    </row>
    <row r="53" spans="2:23">
      <c r="R53" s="4"/>
      <c r="S53" s="9"/>
    </row>
    <row r="54" spans="2:23">
      <c r="R54" s="4"/>
      <c r="S54" s="9"/>
    </row>
    <row r="55" spans="2:23">
      <c r="R55" s="4"/>
      <c r="S55" s="9"/>
    </row>
    <row r="56" spans="2:23">
      <c r="R56" s="4"/>
      <c r="S56" s="9"/>
    </row>
    <row r="57" spans="2:23">
      <c r="R57" s="4"/>
      <c r="S57" s="9"/>
    </row>
    <row r="58" spans="2:23">
      <c r="R58" s="4"/>
      <c r="S58" s="9"/>
    </row>
    <row r="59" spans="2:23">
      <c r="R59" s="4"/>
      <c r="S59" s="9"/>
    </row>
    <row r="60" spans="2:23">
      <c r="R60" s="4"/>
      <c r="S60" s="9"/>
    </row>
    <row r="61" spans="2:23">
      <c r="R61" s="4"/>
      <c r="S61" s="9"/>
    </row>
    <row r="62" spans="2:23">
      <c r="R62" s="4"/>
      <c r="S62" s="9"/>
    </row>
    <row r="63" spans="2:23">
      <c r="R63" s="7"/>
      <c r="S63" s="8"/>
    </row>
  </sheetData>
  <sortState ref="A2:X44">
    <sortCondition ref="X2:X44"/>
  </sortState>
  <conditionalFormatting sqref="V2:V44">
    <cfRule type="top10" dxfId="15" priority="6" bottom="1" rank="5"/>
    <cfRule type="top10" dxfId="14" priority="7" rank="5"/>
  </conditionalFormatting>
  <conditionalFormatting sqref="I2:I44">
    <cfRule type="top10" dxfId="13" priority="4" bottom="1" rank="5"/>
    <cfRule type="top10" dxfId="12" priority="5" rank="5"/>
  </conditionalFormatting>
  <conditionalFormatting sqref="Q2:Q44">
    <cfRule type="top10" dxfId="11" priority="2" bottom="1" rank="5"/>
    <cfRule type="top10" dxfId="10" priority="3" rank="5"/>
  </conditionalFormatting>
  <conditionalFormatting sqref="S2:S44">
    <cfRule type="top10" dxfId="9" priority="1" rank="5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97"/>
  <sheetViews>
    <sheetView workbookViewId="0">
      <selection activeCell="V101" sqref="V101"/>
    </sheetView>
  </sheetViews>
  <sheetFormatPr defaultRowHeight="15"/>
  <cols>
    <col min="1" max="1" width="9.140625" style="16"/>
    <col min="2" max="2" width="26.42578125" style="15" customWidth="1"/>
    <col min="3" max="8" width="9.140625" style="16"/>
    <col min="9" max="9" width="9.28515625" style="16" bestFit="1" customWidth="1"/>
    <col min="10" max="11" width="6.140625" style="16" bestFit="1" customWidth="1"/>
    <col min="12" max="12" width="7.7109375" style="16" bestFit="1" customWidth="1"/>
    <col min="13" max="13" width="6.140625" style="16" bestFit="1" customWidth="1"/>
    <col min="14" max="14" width="6.85546875" style="16" bestFit="1" customWidth="1"/>
    <col min="15" max="15" width="8.42578125" style="16" bestFit="1" customWidth="1"/>
    <col min="16" max="16" width="6.5703125" style="16" bestFit="1" customWidth="1"/>
    <col min="17" max="17" width="7.140625" style="16" bestFit="1" customWidth="1"/>
    <col min="18" max="18" width="8.5703125" style="15" bestFit="1" customWidth="1"/>
    <col min="19" max="19" width="12.42578125" style="16" bestFit="1" customWidth="1"/>
    <col min="20" max="20" width="9.140625" style="15"/>
    <col min="21" max="21" width="10.140625" style="15" bestFit="1" customWidth="1"/>
    <col min="22" max="22" width="10.28515625" style="15" bestFit="1" customWidth="1"/>
    <col min="23" max="23" width="14.28515625" style="15" bestFit="1" customWidth="1"/>
    <col min="24" max="24" width="9.140625" style="16"/>
    <col min="25" max="16384" width="9.140625" style="15"/>
  </cols>
  <sheetData>
    <row r="1" spans="1:24">
      <c r="A1" s="16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112</v>
      </c>
      <c r="S1" s="16" t="s">
        <v>113</v>
      </c>
      <c r="T1" s="16" t="s">
        <v>114</v>
      </c>
      <c r="U1" s="16" t="s">
        <v>116</v>
      </c>
      <c r="V1" s="16" t="s">
        <v>115</v>
      </c>
      <c r="W1" s="16" t="s">
        <v>117</v>
      </c>
      <c r="X1" s="16" t="s">
        <v>118</v>
      </c>
    </row>
    <row r="2" spans="1:24">
      <c r="A2" s="16">
        <v>105</v>
      </c>
      <c r="B2" s="15" t="s">
        <v>17</v>
      </c>
      <c r="C2" s="16">
        <v>30</v>
      </c>
      <c r="D2" s="16">
        <v>70</v>
      </c>
      <c r="E2" s="16">
        <v>180</v>
      </c>
      <c r="F2" s="18"/>
      <c r="G2" s="18">
        <v>463</v>
      </c>
      <c r="H2" s="18">
        <v>192</v>
      </c>
      <c r="I2" s="18">
        <v>1138</v>
      </c>
      <c r="K2" s="16">
        <v>200</v>
      </c>
      <c r="L2" s="16">
        <v>165</v>
      </c>
      <c r="M2" s="16">
        <v>385</v>
      </c>
      <c r="N2" s="16">
        <v>330</v>
      </c>
      <c r="O2" s="16">
        <v>40</v>
      </c>
      <c r="P2" s="18">
        <v>59</v>
      </c>
      <c r="Q2" s="18">
        <v>1140</v>
      </c>
      <c r="R2" s="16">
        <f>K2+L2+M2+N2</f>
        <v>1080</v>
      </c>
      <c r="S2" s="17">
        <f>R2/E2</f>
        <v>6</v>
      </c>
      <c r="T2" s="18"/>
      <c r="U2" s="17"/>
      <c r="V2" s="18">
        <f>I2+Q2</f>
        <v>2278</v>
      </c>
      <c r="W2" s="17">
        <f>V2/E2</f>
        <v>12.655555555555555</v>
      </c>
      <c r="X2" s="16">
        <v>38</v>
      </c>
    </row>
    <row r="3" spans="1:24">
      <c r="A3" s="16">
        <v>106</v>
      </c>
      <c r="B3" s="15" t="s">
        <v>18</v>
      </c>
      <c r="C3" s="16">
        <v>34</v>
      </c>
      <c r="D3" s="16">
        <v>67</v>
      </c>
      <c r="E3" s="16">
        <v>175</v>
      </c>
      <c r="F3" s="18">
        <v>163</v>
      </c>
      <c r="G3" s="18">
        <v>466.00000000000006</v>
      </c>
      <c r="H3" s="18">
        <v>128</v>
      </c>
      <c r="I3" s="18"/>
      <c r="J3" s="16">
        <v>407</v>
      </c>
      <c r="K3" s="16">
        <v>270</v>
      </c>
      <c r="L3" s="16">
        <v>195</v>
      </c>
      <c r="M3" s="16">
        <v>455</v>
      </c>
      <c r="N3" s="16">
        <v>385</v>
      </c>
      <c r="O3" s="16">
        <v>54</v>
      </c>
      <c r="P3" s="18">
        <v>60</v>
      </c>
      <c r="Q3" s="18">
        <v>1114</v>
      </c>
      <c r="R3" s="16">
        <f t="shared" ref="R3:R41" si="0">K3+L3+M3+N3</f>
        <v>1305</v>
      </c>
      <c r="S3" s="17">
        <f t="shared" ref="S3:S41" si="1">R3/E3</f>
        <v>7.4571428571428573</v>
      </c>
      <c r="T3" s="18">
        <f t="shared" ref="T3:T42" si="2">F3+G3+H3</f>
        <v>757</v>
      </c>
      <c r="U3" s="17">
        <f t="shared" ref="U3:U42" si="3">T3/E3</f>
        <v>4.3257142857142856</v>
      </c>
      <c r="V3" s="18"/>
      <c r="W3" s="17"/>
      <c r="X3" s="16">
        <v>21</v>
      </c>
    </row>
    <row r="4" spans="1:24">
      <c r="A4" s="16">
        <v>107</v>
      </c>
      <c r="B4" s="15" t="s">
        <v>19</v>
      </c>
      <c r="C4" s="16">
        <v>29</v>
      </c>
      <c r="D4" s="16">
        <v>71</v>
      </c>
      <c r="E4" s="16">
        <v>180</v>
      </c>
      <c r="F4" s="18">
        <v>144</v>
      </c>
      <c r="G4" s="18">
        <v>431</v>
      </c>
      <c r="H4" s="18">
        <v>96</v>
      </c>
      <c r="I4" s="18">
        <v>1586.0000000000002</v>
      </c>
      <c r="J4" s="16">
        <v>400</v>
      </c>
      <c r="K4" s="16">
        <v>300</v>
      </c>
      <c r="L4" s="16">
        <v>225</v>
      </c>
      <c r="M4" s="16">
        <v>520</v>
      </c>
      <c r="N4" s="16">
        <v>415</v>
      </c>
      <c r="O4" s="16">
        <v>51</v>
      </c>
      <c r="P4" s="18">
        <v>57</v>
      </c>
      <c r="Q4" s="18">
        <v>1110</v>
      </c>
      <c r="R4" s="16">
        <f t="shared" si="0"/>
        <v>1460</v>
      </c>
      <c r="S4" s="17">
        <f t="shared" si="1"/>
        <v>8.1111111111111107</v>
      </c>
      <c r="T4" s="18">
        <f t="shared" si="2"/>
        <v>671</v>
      </c>
      <c r="U4" s="17">
        <f t="shared" si="3"/>
        <v>3.7277777777777779</v>
      </c>
      <c r="V4" s="18">
        <f t="shared" ref="V4:V40" si="4">I4+Q4</f>
        <v>2696</v>
      </c>
      <c r="W4" s="17">
        <f t="shared" ref="W4:W40" si="5">V4/E4</f>
        <v>14.977777777777778</v>
      </c>
      <c r="X4" s="16">
        <v>7</v>
      </c>
    </row>
    <row r="5" spans="1:24">
      <c r="A5" s="16">
        <v>108</v>
      </c>
      <c r="B5" s="15" t="s">
        <v>20</v>
      </c>
      <c r="C5" s="16">
        <v>32</v>
      </c>
      <c r="D5" s="16">
        <v>70</v>
      </c>
      <c r="E5" s="16">
        <v>210</v>
      </c>
      <c r="F5" s="18">
        <v>149</v>
      </c>
      <c r="G5" s="18">
        <v>464.00000000000006</v>
      </c>
      <c r="H5" s="18">
        <v>87</v>
      </c>
      <c r="I5" s="18">
        <v>1102</v>
      </c>
      <c r="J5" s="16">
        <v>386</v>
      </c>
      <c r="K5" s="16">
        <v>325</v>
      </c>
      <c r="L5" s="16">
        <v>250</v>
      </c>
      <c r="M5" s="16">
        <v>500</v>
      </c>
      <c r="N5" s="16">
        <v>425</v>
      </c>
      <c r="O5" s="16">
        <v>50</v>
      </c>
      <c r="P5" s="18">
        <v>60</v>
      </c>
      <c r="Q5" s="18">
        <v>1327</v>
      </c>
      <c r="R5" s="16">
        <f t="shared" si="0"/>
        <v>1500</v>
      </c>
      <c r="S5" s="17">
        <f t="shared" si="1"/>
        <v>7.1428571428571432</v>
      </c>
      <c r="T5" s="18">
        <f t="shared" si="2"/>
        <v>700</v>
      </c>
      <c r="U5" s="17">
        <f t="shared" si="3"/>
        <v>3.3333333333333335</v>
      </c>
      <c r="V5" s="18">
        <f t="shared" si="4"/>
        <v>2429</v>
      </c>
      <c r="W5" s="17">
        <f t="shared" si="5"/>
        <v>11.566666666666666</v>
      </c>
      <c r="X5" s="16">
        <v>4</v>
      </c>
    </row>
    <row r="6" spans="1:24">
      <c r="A6" s="16">
        <v>109</v>
      </c>
      <c r="B6" s="15" t="s">
        <v>21</v>
      </c>
      <c r="C6" s="16">
        <v>28</v>
      </c>
      <c r="D6" s="16">
        <v>74</v>
      </c>
      <c r="E6" s="16">
        <v>215</v>
      </c>
      <c r="F6" s="18">
        <v>240</v>
      </c>
      <c r="G6" s="18"/>
      <c r="H6" s="18">
        <v>108.99999999999999</v>
      </c>
      <c r="I6" s="18">
        <v>1377</v>
      </c>
      <c r="J6" s="16">
        <v>388</v>
      </c>
      <c r="K6" s="16">
        <v>300</v>
      </c>
      <c r="L6" s="16">
        <v>220</v>
      </c>
      <c r="M6" s="16">
        <v>525</v>
      </c>
      <c r="N6" s="16">
        <v>445</v>
      </c>
      <c r="O6" s="16">
        <v>36</v>
      </c>
      <c r="P6" s="18">
        <v>64</v>
      </c>
      <c r="Q6" s="18"/>
      <c r="R6" s="16">
        <f t="shared" si="0"/>
        <v>1490</v>
      </c>
      <c r="S6" s="17">
        <f t="shared" si="1"/>
        <v>6.9302325581395348</v>
      </c>
      <c r="T6" s="18"/>
      <c r="U6" s="17"/>
      <c r="V6" s="18"/>
      <c r="W6" s="17"/>
      <c r="X6" s="16">
        <v>32</v>
      </c>
    </row>
    <row r="7" spans="1:24">
      <c r="A7" s="16">
        <v>110</v>
      </c>
      <c r="B7" s="15" t="s">
        <v>22</v>
      </c>
      <c r="C7" s="16">
        <v>24</v>
      </c>
      <c r="D7" s="16">
        <v>71</v>
      </c>
      <c r="E7" s="16">
        <v>195</v>
      </c>
      <c r="F7" s="18">
        <v>151</v>
      </c>
      <c r="G7" s="18">
        <v>448</v>
      </c>
      <c r="H7" s="18">
        <v>118</v>
      </c>
      <c r="I7" s="18">
        <v>1080</v>
      </c>
      <c r="J7" s="16">
        <v>423</v>
      </c>
      <c r="K7" s="16">
        <v>267</v>
      </c>
      <c r="L7" s="16">
        <v>200</v>
      </c>
      <c r="M7" s="16">
        <v>540</v>
      </c>
      <c r="N7" s="16">
        <v>395</v>
      </c>
      <c r="O7" s="16">
        <v>54</v>
      </c>
      <c r="P7" s="18">
        <v>62.000000000000007</v>
      </c>
      <c r="Q7" s="18">
        <v>1123</v>
      </c>
      <c r="R7" s="16">
        <f t="shared" si="0"/>
        <v>1402</v>
      </c>
      <c r="S7" s="17">
        <f t="shared" si="1"/>
        <v>7.18974358974359</v>
      </c>
      <c r="T7" s="18">
        <f t="shared" si="2"/>
        <v>717</v>
      </c>
      <c r="U7" s="17">
        <f t="shared" si="3"/>
        <v>3.6769230769230767</v>
      </c>
      <c r="V7" s="18">
        <f t="shared" si="4"/>
        <v>2203</v>
      </c>
      <c r="W7" s="17">
        <f t="shared" si="5"/>
        <v>11.297435897435898</v>
      </c>
      <c r="X7" s="16">
        <v>10</v>
      </c>
    </row>
    <row r="8" spans="1:24">
      <c r="A8" s="16">
        <v>111</v>
      </c>
      <c r="B8" s="15" t="s">
        <v>23</v>
      </c>
      <c r="C8" s="16">
        <v>36</v>
      </c>
      <c r="D8" s="16">
        <v>70</v>
      </c>
      <c r="E8" s="16">
        <v>168</v>
      </c>
      <c r="F8" s="18">
        <v>137</v>
      </c>
      <c r="G8" s="18">
        <v>419.00000000000006</v>
      </c>
      <c r="H8" s="18">
        <v>152</v>
      </c>
      <c r="I8" s="18">
        <v>934</v>
      </c>
      <c r="J8" s="16">
        <v>410</v>
      </c>
      <c r="K8" s="16">
        <v>265</v>
      </c>
      <c r="L8" s="16">
        <v>190</v>
      </c>
      <c r="M8" s="16">
        <v>460</v>
      </c>
      <c r="N8" s="16">
        <v>365</v>
      </c>
      <c r="O8" s="16">
        <v>58</v>
      </c>
      <c r="P8" s="18">
        <v>59</v>
      </c>
      <c r="Q8" s="18">
        <v>1095</v>
      </c>
      <c r="R8" s="16">
        <f t="shared" si="0"/>
        <v>1280</v>
      </c>
      <c r="S8" s="17">
        <f t="shared" si="1"/>
        <v>7.6190476190476186</v>
      </c>
      <c r="T8" s="18">
        <f t="shared" si="2"/>
        <v>708</v>
      </c>
      <c r="U8" s="17">
        <f t="shared" si="3"/>
        <v>4.2142857142857144</v>
      </c>
      <c r="V8" s="18">
        <f t="shared" si="4"/>
        <v>2029</v>
      </c>
      <c r="W8" s="17">
        <f t="shared" si="5"/>
        <v>12.077380952380953</v>
      </c>
      <c r="X8" s="16">
        <v>28</v>
      </c>
    </row>
    <row r="9" spans="1:24">
      <c r="A9" s="16">
        <v>112</v>
      </c>
      <c r="B9" s="15" t="s">
        <v>24</v>
      </c>
      <c r="C9" s="16">
        <v>24</v>
      </c>
      <c r="D9" s="16">
        <v>73</v>
      </c>
      <c r="E9" s="16">
        <v>184</v>
      </c>
      <c r="F9" s="18">
        <v>199</v>
      </c>
      <c r="G9" s="18">
        <v>461</v>
      </c>
      <c r="H9" s="18">
        <v>138</v>
      </c>
      <c r="I9" s="18">
        <v>1059</v>
      </c>
      <c r="J9" s="16">
        <v>371</v>
      </c>
      <c r="K9" s="16">
        <v>205</v>
      </c>
      <c r="L9" s="16">
        <v>163</v>
      </c>
      <c r="M9" s="16">
        <v>435</v>
      </c>
      <c r="N9" s="16">
        <v>349</v>
      </c>
      <c r="O9" s="16">
        <v>40</v>
      </c>
      <c r="P9" s="18">
        <v>57</v>
      </c>
      <c r="Q9" s="18">
        <v>1121</v>
      </c>
      <c r="R9" s="16">
        <f t="shared" si="0"/>
        <v>1152</v>
      </c>
      <c r="S9" s="17">
        <f t="shared" si="1"/>
        <v>6.2608695652173916</v>
      </c>
      <c r="T9" s="18">
        <f t="shared" si="2"/>
        <v>798</v>
      </c>
      <c r="U9" s="17">
        <f t="shared" si="3"/>
        <v>4.3369565217391308</v>
      </c>
      <c r="V9" s="18">
        <f t="shared" si="4"/>
        <v>2180</v>
      </c>
      <c r="W9" s="17">
        <f t="shared" si="5"/>
        <v>11.847826086956522</v>
      </c>
      <c r="X9" s="16">
        <v>37</v>
      </c>
    </row>
    <row r="10" spans="1:24">
      <c r="A10" s="16">
        <v>113</v>
      </c>
      <c r="B10" s="15" t="s">
        <v>25</v>
      </c>
      <c r="C10" s="16">
        <v>23</v>
      </c>
      <c r="D10" s="16">
        <v>70</v>
      </c>
      <c r="E10" s="16">
        <v>190</v>
      </c>
      <c r="F10" s="18">
        <v>147</v>
      </c>
      <c r="G10" s="18">
        <v>437.99999999999994</v>
      </c>
      <c r="H10" s="18">
        <v>96</v>
      </c>
      <c r="I10" s="18"/>
      <c r="K10" s="16">
        <v>305</v>
      </c>
      <c r="L10" s="16">
        <v>225</v>
      </c>
      <c r="M10" s="16">
        <v>475</v>
      </c>
      <c r="N10" s="16">
        <v>390</v>
      </c>
      <c r="O10" s="16">
        <v>50</v>
      </c>
      <c r="P10" s="18">
        <v>60</v>
      </c>
      <c r="Q10" s="18">
        <v>1280</v>
      </c>
      <c r="R10" s="16">
        <f t="shared" si="0"/>
        <v>1395</v>
      </c>
      <c r="S10" s="17">
        <f t="shared" si="1"/>
        <v>7.3421052631578947</v>
      </c>
      <c r="T10" s="18">
        <f t="shared" si="2"/>
        <v>681</v>
      </c>
      <c r="U10" s="17">
        <f t="shared" si="3"/>
        <v>3.5842105263157893</v>
      </c>
      <c r="V10" s="18"/>
      <c r="W10" s="17"/>
      <c r="X10" s="16">
        <v>2</v>
      </c>
    </row>
    <row r="11" spans="1:24">
      <c r="A11" s="16">
        <v>114</v>
      </c>
      <c r="B11" s="15" t="s">
        <v>26</v>
      </c>
      <c r="C11" s="16">
        <v>30</v>
      </c>
      <c r="D11" s="16">
        <v>70</v>
      </c>
      <c r="E11" s="16">
        <v>190</v>
      </c>
      <c r="F11" s="18">
        <v>134</v>
      </c>
      <c r="G11" s="18">
        <v>450</v>
      </c>
      <c r="H11" s="18">
        <v>121</v>
      </c>
      <c r="I11" s="18"/>
      <c r="J11" s="16">
        <v>388</v>
      </c>
      <c r="K11" s="16">
        <v>290</v>
      </c>
      <c r="L11" s="16">
        <v>228</v>
      </c>
      <c r="M11" s="16">
        <v>476</v>
      </c>
      <c r="N11" s="16">
        <v>385</v>
      </c>
      <c r="O11" s="16">
        <v>61</v>
      </c>
      <c r="P11" s="18">
        <v>61</v>
      </c>
      <c r="Q11" s="18">
        <v>1329</v>
      </c>
      <c r="R11" s="16">
        <f t="shared" si="0"/>
        <v>1379</v>
      </c>
      <c r="S11" s="17">
        <f t="shared" si="1"/>
        <v>7.257894736842105</v>
      </c>
      <c r="T11" s="18">
        <f t="shared" si="2"/>
        <v>705</v>
      </c>
      <c r="U11" s="17">
        <f t="shared" si="3"/>
        <v>3.7105263157894739</v>
      </c>
      <c r="V11" s="18"/>
      <c r="W11" s="17"/>
      <c r="X11" s="16">
        <v>35</v>
      </c>
    </row>
    <row r="12" spans="1:24">
      <c r="A12" s="16">
        <v>102</v>
      </c>
      <c r="B12" s="15" t="s">
        <v>27</v>
      </c>
      <c r="C12" s="16">
        <v>28</v>
      </c>
      <c r="D12" s="16">
        <v>73</v>
      </c>
      <c r="E12" s="16">
        <v>200</v>
      </c>
      <c r="F12" s="18">
        <v>152</v>
      </c>
      <c r="G12" s="18">
        <v>452</v>
      </c>
      <c r="H12" s="18">
        <v>101</v>
      </c>
      <c r="I12" s="18">
        <v>1170</v>
      </c>
      <c r="J12" s="16">
        <v>451</v>
      </c>
      <c r="K12" s="16">
        <v>275</v>
      </c>
      <c r="L12" s="16">
        <v>215</v>
      </c>
      <c r="M12" s="16">
        <v>475</v>
      </c>
      <c r="N12" s="16">
        <v>450</v>
      </c>
      <c r="O12" s="16">
        <v>53</v>
      </c>
      <c r="P12" s="18">
        <v>57</v>
      </c>
      <c r="Q12" s="18">
        <v>1216</v>
      </c>
      <c r="R12" s="16">
        <f t="shared" si="0"/>
        <v>1415</v>
      </c>
      <c r="S12" s="17">
        <f t="shared" si="1"/>
        <v>7.0750000000000002</v>
      </c>
      <c r="T12" s="18">
        <f t="shared" si="2"/>
        <v>705</v>
      </c>
      <c r="U12" s="17">
        <f t="shared" si="3"/>
        <v>3.5249999999999999</v>
      </c>
      <c r="V12" s="18">
        <f t="shared" si="4"/>
        <v>2386</v>
      </c>
      <c r="W12" s="17">
        <f t="shared" si="5"/>
        <v>11.93</v>
      </c>
      <c r="X12" s="16">
        <v>9</v>
      </c>
    </row>
    <row r="13" spans="1:24">
      <c r="A13" s="16">
        <v>115</v>
      </c>
      <c r="B13" s="15" t="s">
        <v>28</v>
      </c>
      <c r="C13" s="16">
        <v>21</v>
      </c>
      <c r="D13" s="16">
        <v>73</v>
      </c>
      <c r="E13" s="16">
        <v>210</v>
      </c>
      <c r="F13" s="18">
        <v>147</v>
      </c>
      <c r="G13" s="18"/>
      <c r="H13" s="18">
        <v>104</v>
      </c>
      <c r="I13" s="18">
        <v>1164</v>
      </c>
      <c r="J13" s="16">
        <v>427</v>
      </c>
      <c r="K13" s="16">
        <v>305</v>
      </c>
      <c r="L13" s="16">
        <v>236</v>
      </c>
      <c r="M13" s="16">
        <v>545</v>
      </c>
      <c r="N13" s="16">
        <v>500</v>
      </c>
      <c r="O13" s="16">
        <v>50</v>
      </c>
      <c r="P13" s="18">
        <v>62.000000000000007</v>
      </c>
      <c r="Q13" s="18">
        <v>1334</v>
      </c>
      <c r="R13" s="16">
        <f t="shared" si="0"/>
        <v>1586</v>
      </c>
      <c r="S13" s="17">
        <f t="shared" si="1"/>
        <v>7.5523809523809522</v>
      </c>
      <c r="T13" s="18"/>
      <c r="U13" s="17"/>
      <c r="V13" s="18">
        <f t="shared" si="4"/>
        <v>2498</v>
      </c>
      <c r="W13" s="17">
        <f t="shared" si="5"/>
        <v>11.895238095238096</v>
      </c>
      <c r="X13" s="16">
        <v>17</v>
      </c>
    </row>
    <row r="14" spans="1:24">
      <c r="A14" s="16">
        <v>116</v>
      </c>
      <c r="B14" s="15" t="s">
        <v>29</v>
      </c>
      <c r="C14" s="16">
        <v>24</v>
      </c>
      <c r="D14" s="16">
        <v>68</v>
      </c>
      <c r="E14" s="16">
        <v>177</v>
      </c>
      <c r="F14" s="18">
        <v>194</v>
      </c>
      <c r="G14" s="18">
        <v>478</v>
      </c>
      <c r="H14" s="18"/>
      <c r="I14" s="18"/>
      <c r="J14" s="16">
        <v>361</v>
      </c>
      <c r="K14" s="16">
        <v>275</v>
      </c>
      <c r="L14" s="16">
        <v>235</v>
      </c>
      <c r="M14" s="16">
        <v>435</v>
      </c>
      <c r="N14" s="16">
        <v>345</v>
      </c>
      <c r="O14" s="16">
        <v>53</v>
      </c>
      <c r="P14" s="18">
        <v>60</v>
      </c>
      <c r="Q14" s="18">
        <v>1440</v>
      </c>
      <c r="R14" s="16">
        <f t="shared" si="0"/>
        <v>1290</v>
      </c>
      <c r="S14" s="17">
        <f t="shared" si="1"/>
        <v>7.2881355932203391</v>
      </c>
      <c r="T14" s="18"/>
      <c r="U14" s="17"/>
      <c r="V14" s="18"/>
      <c r="W14" s="17"/>
      <c r="X14" s="16">
        <v>18</v>
      </c>
    </row>
    <row r="15" spans="1:24">
      <c r="A15" s="16">
        <v>117</v>
      </c>
      <c r="B15" s="15" t="s">
        <v>30</v>
      </c>
      <c r="C15" s="16">
        <v>25</v>
      </c>
      <c r="D15" s="16">
        <v>70</v>
      </c>
      <c r="E15" s="16">
        <v>187</v>
      </c>
      <c r="F15" s="18">
        <v>152</v>
      </c>
      <c r="G15" s="18"/>
      <c r="H15" s="18">
        <v>137</v>
      </c>
      <c r="I15" s="18"/>
      <c r="K15" s="16">
        <v>264</v>
      </c>
      <c r="L15" s="16">
        <v>225</v>
      </c>
      <c r="M15" s="16">
        <v>472</v>
      </c>
      <c r="N15" s="16">
        <v>352</v>
      </c>
      <c r="O15" s="16">
        <v>50</v>
      </c>
      <c r="P15" s="18">
        <v>59</v>
      </c>
      <c r="Q15" s="18">
        <v>1090</v>
      </c>
      <c r="R15" s="16">
        <f t="shared" si="0"/>
        <v>1313</v>
      </c>
      <c r="S15" s="17">
        <f t="shared" si="1"/>
        <v>7.0213903743315509</v>
      </c>
      <c r="T15" s="18"/>
      <c r="U15" s="17"/>
      <c r="V15" s="18"/>
      <c r="W15" s="17"/>
      <c r="X15" s="16">
        <v>26</v>
      </c>
    </row>
    <row r="16" spans="1:24">
      <c r="A16" s="16">
        <v>118</v>
      </c>
      <c r="B16" s="15" t="s">
        <v>31</v>
      </c>
      <c r="C16" s="16">
        <v>25</v>
      </c>
      <c r="D16" s="16">
        <v>71</v>
      </c>
      <c r="E16" s="16">
        <v>185</v>
      </c>
      <c r="F16" s="18">
        <v>138</v>
      </c>
      <c r="G16" s="18">
        <v>425.00000000000006</v>
      </c>
      <c r="H16" s="18">
        <v>110.00000000000001</v>
      </c>
      <c r="I16" s="18">
        <v>1063</v>
      </c>
      <c r="J16" s="16">
        <v>405</v>
      </c>
      <c r="K16" s="16">
        <v>275</v>
      </c>
      <c r="L16" s="16">
        <v>215</v>
      </c>
      <c r="M16" s="16">
        <v>505</v>
      </c>
      <c r="N16" s="16">
        <v>370</v>
      </c>
      <c r="O16" s="16">
        <v>53</v>
      </c>
      <c r="P16" s="18">
        <v>61</v>
      </c>
      <c r="Q16" s="18">
        <v>1280</v>
      </c>
      <c r="R16" s="16">
        <f t="shared" si="0"/>
        <v>1365</v>
      </c>
      <c r="S16" s="17">
        <f t="shared" si="1"/>
        <v>7.3783783783783781</v>
      </c>
      <c r="T16" s="18">
        <f t="shared" si="2"/>
        <v>673</v>
      </c>
      <c r="U16" s="17">
        <f t="shared" si="3"/>
        <v>3.637837837837838</v>
      </c>
      <c r="V16" s="18">
        <f t="shared" si="4"/>
        <v>2343</v>
      </c>
      <c r="W16" s="17">
        <f t="shared" si="5"/>
        <v>12.664864864864866</v>
      </c>
      <c r="X16" s="16">
        <v>1</v>
      </c>
    </row>
    <row r="17" spans="1:24">
      <c r="A17" s="16">
        <v>119</v>
      </c>
      <c r="B17" s="15" t="s">
        <v>32</v>
      </c>
      <c r="C17" s="16">
        <v>27</v>
      </c>
      <c r="D17" s="16">
        <v>74</v>
      </c>
      <c r="E17" s="16">
        <v>200</v>
      </c>
      <c r="F17" s="18">
        <v>182</v>
      </c>
      <c r="G17" s="18">
        <v>435</v>
      </c>
      <c r="H17" s="18">
        <v>112</v>
      </c>
      <c r="I17" s="18"/>
      <c r="J17" s="16">
        <v>385</v>
      </c>
      <c r="K17" s="16">
        <v>242</v>
      </c>
      <c r="L17" s="16">
        <v>205</v>
      </c>
      <c r="M17" s="16">
        <v>365</v>
      </c>
      <c r="N17" s="16">
        <v>295</v>
      </c>
      <c r="O17" s="16">
        <v>41</v>
      </c>
      <c r="P17" s="18">
        <v>58.000000000000007</v>
      </c>
      <c r="Q17" s="18">
        <v>1127</v>
      </c>
      <c r="R17" s="16">
        <f t="shared" si="0"/>
        <v>1107</v>
      </c>
      <c r="S17" s="17">
        <f t="shared" si="1"/>
        <v>5.5350000000000001</v>
      </c>
      <c r="T17" s="18">
        <f t="shared" si="2"/>
        <v>729</v>
      </c>
      <c r="U17" s="17">
        <f t="shared" si="3"/>
        <v>3.645</v>
      </c>
      <c r="V17" s="18"/>
      <c r="W17" s="17"/>
      <c r="X17" s="16">
        <v>33</v>
      </c>
    </row>
    <row r="18" spans="1:24">
      <c r="A18" s="16">
        <v>103</v>
      </c>
      <c r="B18" s="15" t="s">
        <v>33</v>
      </c>
      <c r="C18" s="16">
        <v>33</v>
      </c>
      <c r="D18" s="16">
        <v>74</v>
      </c>
      <c r="E18" s="16">
        <v>220</v>
      </c>
      <c r="F18" s="18">
        <v>191</v>
      </c>
      <c r="G18" s="18">
        <v>498.00000000000006</v>
      </c>
      <c r="H18" s="18">
        <v>144</v>
      </c>
      <c r="I18" s="18">
        <v>1214</v>
      </c>
      <c r="J18" s="16">
        <v>402</v>
      </c>
      <c r="K18" s="16">
        <v>255</v>
      </c>
      <c r="L18" s="16">
        <v>220</v>
      </c>
      <c r="M18" s="16">
        <v>505</v>
      </c>
      <c r="N18" s="16">
        <v>405</v>
      </c>
      <c r="O18" s="16">
        <v>54</v>
      </c>
      <c r="P18" s="18">
        <v>68</v>
      </c>
      <c r="Q18" s="18">
        <v>1260</v>
      </c>
      <c r="R18" s="16">
        <f t="shared" si="0"/>
        <v>1385</v>
      </c>
      <c r="S18" s="17">
        <f t="shared" si="1"/>
        <v>6.2954545454545459</v>
      </c>
      <c r="T18" s="18">
        <f t="shared" si="2"/>
        <v>833</v>
      </c>
      <c r="U18" s="17">
        <f t="shared" si="3"/>
        <v>3.7863636363636362</v>
      </c>
      <c r="V18" s="18">
        <f t="shared" si="4"/>
        <v>2474</v>
      </c>
      <c r="W18" s="17">
        <f t="shared" si="5"/>
        <v>11.245454545454546</v>
      </c>
      <c r="X18" s="16">
        <v>14</v>
      </c>
    </row>
    <row r="19" spans="1:24">
      <c r="A19" s="16">
        <v>104</v>
      </c>
      <c r="B19" s="15" t="s">
        <v>34</v>
      </c>
      <c r="C19" s="16">
        <v>24</v>
      </c>
      <c r="D19" s="16">
        <v>69</v>
      </c>
      <c r="E19" s="16">
        <v>210</v>
      </c>
      <c r="F19" s="18">
        <v>137</v>
      </c>
      <c r="G19" s="18"/>
      <c r="H19" s="18">
        <v>98</v>
      </c>
      <c r="I19" s="18">
        <v>1040</v>
      </c>
      <c r="J19" s="16">
        <v>425</v>
      </c>
      <c r="K19" s="16">
        <v>315</v>
      </c>
      <c r="L19" s="16">
        <v>225</v>
      </c>
      <c r="M19" s="16">
        <v>525</v>
      </c>
      <c r="N19" s="16">
        <v>425</v>
      </c>
      <c r="P19" s="18">
        <v>63</v>
      </c>
      <c r="Q19" s="18">
        <v>1320</v>
      </c>
      <c r="R19" s="16">
        <f t="shared" si="0"/>
        <v>1490</v>
      </c>
      <c r="S19" s="17">
        <f t="shared" si="1"/>
        <v>7.0952380952380949</v>
      </c>
      <c r="T19" s="18"/>
      <c r="U19" s="17"/>
      <c r="V19" s="18">
        <f t="shared" si="4"/>
        <v>2360</v>
      </c>
      <c r="W19" s="17">
        <f t="shared" si="5"/>
        <v>11.238095238095237</v>
      </c>
      <c r="X19" s="16">
        <v>16</v>
      </c>
    </row>
    <row r="20" spans="1:24">
      <c r="A20" s="16">
        <v>120</v>
      </c>
      <c r="B20" s="15" t="s">
        <v>35</v>
      </c>
      <c r="C20" s="16">
        <v>33</v>
      </c>
      <c r="D20" s="16">
        <v>69</v>
      </c>
      <c r="E20" s="16">
        <v>173</v>
      </c>
      <c r="F20" s="18">
        <v>174</v>
      </c>
      <c r="G20" s="18">
        <v>552</v>
      </c>
      <c r="H20" s="18">
        <v>165</v>
      </c>
      <c r="I20" s="18">
        <v>1282</v>
      </c>
      <c r="K20" s="16">
        <v>260</v>
      </c>
      <c r="L20" s="16">
        <v>190</v>
      </c>
      <c r="M20" s="16">
        <v>460</v>
      </c>
      <c r="N20" s="16">
        <v>345</v>
      </c>
      <c r="O20" s="16">
        <v>58</v>
      </c>
      <c r="P20" s="18"/>
      <c r="Q20" s="18"/>
      <c r="R20" s="16">
        <f t="shared" si="0"/>
        <v>1255</v>
      </c>
      <c r="S20" s="17">
        <f t="shared" si="1"/>
        <v>7.2543352601156066</v>
      </c>
      <c r="T20" s="18">
        <f t="shared" si="2"/>
        <v>891</v>
      </c>
      <c r="U20" s="17">
        <f t="shared" si="3"/>
        <v>5.1502890173410405</v>
      </c>
      <c r="V20" s="18"/>
      <c r="W20" s="17"/>
      <c r="X20" s="16">
        <v>30</v>
      </c>
    </row>
    <row r="21" spans="1:24">
      <c r="A21" s="16">
        <v>121</v>
      </c>
      <c r="B21" s="15" t="s">
        <v>36</v>
      </c>
      <c r="C21" s="16">
        <v>36</v>
      </c>
      <c r="D21" s="16">
        <v>71</v>
      </c>
      <c r="E21" s="16">
        <v>185</v>
      </c>
      <c r="F21" s="18">
        <v>137</v>
      </c>
      <c r="G21" s="18">
        <v>496.00000000000006</v>
      </c>
      <c r="H21" s="18">
        <v>112</v>
      </c>
      <c r="I21" s="18">
        <v>1059</v>
      </c>
      <c r="J21" s="16">
        <v>391</v>
      </c>
      <c r="K21" s="16">
        <v>285</v>
      </c>
      <c r="L21" s="16">
        <v>205</v>
      </c>
      <c r="M21" s="16">
        <v>552</v>
      </c>
      <c r="N21" s="16">
        <v>435</v>
      </c>
      <c r="O21" s="16">
        <v>65</v>
      </c>
      <c r="P21" s="18">
        <v>61</v>
      </c>
      <c r="Q21" s="18">
        <v>1260</v>
      </c>
      <c r="R21" s="16">
        <f t="shared" si="0"/>
        <v>1477</v>
      </c>
      <c r="S21" s="17">
        <f t="shared" si="1"/>
        <v>7.9837837837837835</v>
      </c>
      <c r="T21" s="18">
        <f t="shared" si="2"/>
        <v>745</v>
      </c>
      <c r="U21" s="17">
        <f t="shared" si="3"/>
        <v>4.0270270270270272</v>
      </c>
      <c r="V21" s="18">
        <f t="shared" si="4"/>
        <v>2319</v>
      </c>
      <c r="W21" s="17">
        <f t="shared" si="5"/>
        <v>12.535135135135135</v>
      </c>
      <c r="X21" s="16">
        <v>20</v>
      </c>
    </row>
    <row r="22" spans="1:24">
      <c r="A22" s="16">
        <v>122</v>
      </c>
      <c r="B22" s="15" t="s">
        <v>37</v>
      </c>
      <c r="C22" s="16">
        <v>28</v>
      </c>
      <c r="D22" s="16">
        <v>74</v>
      </c>
      <c r="E22" s="16">
        <v>213</v>
      </c>
      <c r="F22" s="18">
        <v>168</v>
      </c>
      <c r="G22" s="18">
        <v>439.99999999999994</v>
      </c>
      <c r="H22" s="18">
        <v>118</v>
      </c>
      <c r="I22" s="18"/>
      <c r="J22" s="16">
        <v>385</v>
      </c>
      <c r="K22" s="16">
        <v>297</v>
      </c>
      <c r="L22" s="16">
        <v>203</v>
      </c>
      <c r="M22" s="16">
        <v>467</v>
      </c>
      <c r="N22" s="16">
        <v>360</v>
      </c>
      <c r="O22" s="16">
        <v>40</v>
      </c>
      <c r="P22" s="18">
        <v>60</v>
      </c>
      <c r="Q22" s="18"/>
      <c r="R22" s="16">
        <f t="shared" si="0"/>
        <v>1327</v>
      </c>
      <c r="S22" s="17">
        <f t="shared" si="1"/>
        <v>6.2300469483568079</v>
      </c>
      <c r="T22" s="18">
        <f t="shared" si="2"/>
        <v>726</v>
      </c>
      <c r="U22" s="17">
        <f t="shared" si="3"/>
        <v>3.408450704225352</v>
      </c>
      <c r="V22" s="18"/>
      <c r="W22" s="17"/>
      <c r="X22" s="16">
        <v>12</v>
      </c>
    </row>
    <row r="23" spans="1:24">
      <c r="A23" s="16">
        <v>123</v>
      </c>
      <c r="B23" s="15" t="s">
        <v>38</v>
      </c>
      <c r="C23" s="16">
        <v>32</v>
      </c>
      <c r="D23" s="16">
        <v>71</v>
      </c>
      <c r="E23" s="16">
        <v>200</v>
      </c>
      <c r="F23" s="18">
        <v>131</v>
      </c>
      <c r="G23" s="18"/>
      <c r="H23" s="18"/>
      <c r="I23" s="18">
        <v>1017.9999999999999</v>
      </c>
      <c r="J23" s="16">
        <v>505</v>
      </c>
      <c r="K23" s="16">
        <v>285</v>
      </c>
      <c r="L23" s="16">
        <v>230</v>
      </c>
      <c r="M23" s="16">
        <v>505</v>
      </c>
      <c r="N23" s="16">
        <v>455</v>
      </c>
      <c r="O23" s="16">
        <v>52</v>
      </c>
      <c r="P23" s="18"/>
      <c r="Q23" s="18"/>
      <c r="R23" s="16">
        <f t="shared" si="0"/>
        <v>1475</v>
      </c>
      <c r="S23" s="17">
        <f t="shared" si="1"/>
        <v>7.375</v>
      </c>
      <c r="T23" s="18"/>
      <c r="U23" s="17"/>
      <c r="V23" s="18"/>
      <c r="W23" s="17"/>
      <c r="X23" s="16">
        <v>25</v>
      </c>
    </row>
    <row r="24" spans="1:24">
      <c r="A24" s="16">
        <v>124</v>
      </c>
      <c r="B24" s="15" t="s">
        <v>39</v>
      </c>
      <c r="C24" s="16">
        <v>23</v>
      </c>
      <c r="D24" s="16">
        <v>65</v>
      </c>
      <c r="E24" s="16">
        <v>167</v>
      </c>
      <c r="F24" s="18">
        <v>131</v>
      </c>
      <c r="G24" s="18">
        <v>401</v>
      </c>
      <c r="H24" s="18">
        <v>107</v>
      </c>
      <c r="I24" s="18">
        <v>1080</v>
      </c>
      <c r="J24" s="16">
        <v>440</v>
      </c>
      <c r="K24" s="16">
        <v>275</v>
      </c>
      <c r="L24" s="16">
        <v>195</v>
      </c>
      <c r="M24" s="16">
        <v>505</v>
      </c>
      <c r="N24" s="16">
        <v>385</v>
      </c>
      <c r="O24" s="16">
        <v>55</v>
      </c>
      <c r="P24" s="18">
        <v>65</v>
      </c>
      <c r="Q24" s="18">
        <v>1247</v>
      </c>
      <c r="R24" s="16">
        <f t="shared" si="0"/>
        <v>1360</v>
      </c>
      <c r="S24" s="17">
        <f t="shared" si="1"/>
        <v>8.1437125748502996</v>
      </c>
      <c r="T24" s="18">
        <f t="shared" si="2"/>
        <v>639</v>
      </c>
      <c r="U24" s="17">
        <f t="shared" si="3"/>
        <v>3.8263473053892216</v>
      </c>
      <c r="V24" s="18">
        <f t="shared" si="4"/>
        <v>2327</v>
      </c>
      <c r="W24" s="17">
        <f t="shared" si="5"/>
        <v>13.934131736526947</v>
      </c>
      <c r="X24" s="16">
        <v>6</v>
      </c>
    </row>
    <row r="25" spans="1:24">
      <c r="A25" s="16">
        <v>125</v>
      </c>
      <c r="B25" s="15" t="s">
        <v>40</v>
      </c>
      <c r="C25" s="16">
        <v>23</v>
      </c>
      <c r="D25" s="16">
        <v>74</v>
      </c>
      <c r="E25" s="16">
        <v>195</v>
      </c>
      <c r="F25" s="18">
        <v>196</v>
      </c>
      <c r="G25" s="18">
        <v>493</v>
      </c>
      <c r="H25" s="18">
        <v>136</v>
      </c>
      <c r="I25" s="18">
        <v>1176</v>
      </c>
      <c r="J25" s="16">
        <v>364</v>
      </c>
      <c r="K25" s="16">
        <v>245</v>
      </c>
      <c r="L25" s="16">
        <v>190</v>
      </c>
      <c r="M25" s="16">
        <v>460</v>
      </c>
      <c r="N25" s="16">
        <v>315</v>
      </c>
      <c r="O25" s="16">
        <v>36</v>
      </c>
      <c r="P25" s="18">
        <v>66</v>
      </c>
      <c r="Q25" s="18">
        <v>1119</v>
      </c>
      <c r="R25" s="16">
        <f t="shared" si="0"/>
        <v>1210</v>
      </c>
      <c r="S25" s="17">
        <f t="shared" si="1"/>
        <v>6.2051282051282053</v>
      </c>
      <c r="T25" s="18">
        <f t="shared" si="2"/>
        <v>825</v>
      </c>
      <c r="U25" s="17">
        <f t="shared" si="3"/>
        <v>4.2307692307692308</v>
      </c>
      <c r="V25" s="18">
        <f t="shared" si="4"/>
        <v>2295</v>
      </c>
      <c r="W25" s="17">
        <f t="shared" si="5"/>
        <v>11.76923076923077</v>
      </c>
      <c r="X25" s="16">
        <v>39</v>
      </c>
    </row>
    <row r="26" spans="1:24">
      <c r="A26" s="16">
        <v>126</v>
      </c>
      <c r="B26" s="15" t="s">
        <v>41</v>
      </c>
      <c r="C26" s="16">
        <v>29</v>
      </c>
      <c r="D26" s="16">
        <v>63</v>
      </c>
      <c r="E26" s="16">
        <v>150</v>
      </c>
      <c r="F26" s="18">
        <v>161</v>
      </c>
      <c r="G26" s="18">
        <v>418</v>
      </c>
      <c r="H26" s="18">
        <v>192</v>
      </c>
      <c r="I26" s="18">
        <v>908.99999999999989</v>
      </c>
      <c r="J26" s="16">
        <v>434</v>
      </c>
      <c r="K26" s="16">
        <v>250</v>
      </c>
      <c r="L26" s="16">
        <v>205</v>
      </c>
      <c r="M26" s="16">
        <v>457</v>
      </c>
      <c r="N26" s="16">
        <v>405</v>
      </c>
      <c r="O26" s="16">
        <v>64</v>
      </c>
      <c r="P26" s="18">
        <v>52</v>
      </c>
      <c r="Q26" s="18">
        <v>1130</v>
      </c>
      <c r="R26" s="16">
        <f t="shared" si="0"/>
        <v>1317</v>
      </c>
      <c r="S26" s="17">
        <f t="shared" si="1"/>
        <v>8.7799999999999994</v>
      </c>
      <c r="T26" s="18">
        <f t="shared" si="2"/>
        <v>771</v>
      </c>
      <c r="U26" s="17">
        <f t="shared" si="3"/>
        <v>5.14</v>
      </c>
      <c r="V26" s="18">
        <f t="shared" si="4"/>
        <v>2039</v>
      </c>
      <c r="W26" s="17">
        <f t="shared" si="5"/>
        <v>13.593333333333334</v>
      </c>
      <c r="X26" s="16">
        <v>27</v>
      </c>
    </row>
    <row r="27" spans="1:24">
      <c r="A27" s="16">
        <v>127</v>
      </c>
      <c r="B27" s="15" t="s">
        <v>42</v>
      </c>
      <c r="C27" s="16">
        <v>28</v>
      </c>
      <c r="D27" s="16">
        <v>72</v>
      </c>
      <c r="E27" s="16">
        <v>186</v>
      </c>
      <c r="F27" s="18">
        <v>177</v>
      </c>
      <c r="G27" s="18">
        <v>439.99999999999994</v>
      </c>
      <c r="H27" s="18">
        <v>110.00000000000001</v>
      </c>
      <c r="I27" s="18"/>
      <c r="J27" s="16">
        <v>431</v>
      </c>
      <c r="K27" s="16">
        <v>287</v>
      </c>
      <c r="L27" s="16">
        <v>220</v>
      </c>
      <c r="M27" s="16">
        <v>451</v>
      </c>
      <c r="N27" s="16">
        <v>419</v>
      </c>
      <c r="O27" s="16">
        <v>37</v>
      </c>
      <c r="P27" s="18"/>
      <c r="Q27" s="18">
        <v>1139</v>
      </c>
      <c r="R27" s="16">
        <f t="shared" si="0"/>
        <v>1377</v>
      </c>
      <c r="S27" s="17">
        <f t="shared" si="1"/>
        <v>7.403225806451613</v>
      </c>
      <c r="T27" s="18">
        <f t="shared" si="2"/>
        <v>727</v>
      </c>
      <c r="U27" s="17">
        <f t="shared" si="3"/>
        <v>3.9086021505376345</v>
      </c>
      <c r="V27" s="18"/>
      <c r="W27" s="17"/>
      <c r="X27" s="16">
        <v>23</v>
      </c>
    </row>
    <row r="28" spans="1:24">
      <c r="A28" s="16">
        <v>128</v>
      </c>
      <c r="B28" s="15" t="s">
        <v>43</v>
      </c>
      <c r="C28" s="16">
        <v>30</v>
      </c>
      <c r="D28" s="16">
        <v>70</v>
      </c>
      <c r="E28" s="16">
        <v>170</v>
      </c>
      <c r="F28" s="18">
        <v>173</v>
      </c>
      <c r="G28" s="18">
        <v>416</v>
      </c>
      <c r="H28" s="18">
        <v>130</v>
      </c>
      <c r="I28" s="18">
        <v>1057</v>
      </c>
      <c r="J28" s="16">
        <v>425</v>
      </c>
      <c r="K28" s="16">
        <v>245</v>
      </c>
      <c r="L28" s="16">
        <v>200</v>
      </c>
      <c r="M28" s="16">
        <v>445</v>
      </c>
      <c r="N28" s="16">
        <v>365</v>
      </c>
      <c r="O28" s="16">
        <v>55</v>
      </c>
      <c r="P28" s="18">
        <v>58.000000000000007</v>
      </c>
      <c r="Q28" s="18">
        <v>1090</v>
      </c>
      <c r="R28" s="16">
        <f t="shared" si="0"/>
        <v>1255</v>
      </c>
      <c r="S28" s="17">
        <f t="shared" si="1"/>
        <v>7.382352941176471</v>
      </c>
      <c r="T28" s="18">
        <f t="shared" si="2"/>
        <v>719</v>
      </c>
      <c r="U28" s="17">
        <f t="shared" si="3"/>
        <v>4.2294117647058824</v>
      </c>
      <c r="V28" s="18">
        <f t="shared" si="4"/>
        <v>2147</v>
      </c>
      <c r="W28" s="17">
        <f t="shared" si="5"/>
        <v>12.629411764705882</v>
      </c>
      <c r="X28" s="16">
        <v>19</v>
      </c>
    </row>
    <row r="29" spans="1:24">
      <c r="A29" s="16">
        <v>129</v>
      </c>
      <c r="B29" s="15" t="s">
        <v>44</v>
      </c>
      <c r="C29" s="16">
        <v>23</v>
      </c>
      <c r="D29" s="16">
        <v>74</v>
      </c>
      <c r="E29" s="16">
        <v>178</v>
      </c>
      <c r="F29" s="18">
        <v>253</v>
      </c>
      <c r="G29" s="18"/>
      <c r="H29" s="18">
        <v>206</v>
      </c>
      <c r="I29" s="18">
        <v>1680</v>
      </c>
      <c r="J29" s="16">
        <v>285</v>
      </c>
      <c r="M29" s="16">
        <v>350</v>
      </c>
      <c r="N29" s="16">
        <v>245</v>
      </c>
      <c r="O29" s="16">
        <v>40</v>
      </c>
      <c r="P29" s="18"/>
      <c r="Q29" s="18"/>
      <c r="R29" s="16"/>
      <c r="S29" s="17"/>
      <c r="T29" s="18"/>
      <c r="U29" s="17"/>
      <c r="V29" s="18"/>
      <c r="W29" s="17"/>
      <c r="X29" s="16">
        <v>45</v>
      </c>
    </row>
    <row r="30" spans="1:24">
      <c r="A30" s="16">
        <v>130</v>
      </c>
      <c r="B30" s="15" t="s">
        <v>45</v>
      </c>
      <c r="C30" s="16">
        <v>35</v>
      </c>
      <c r="D30" s="16">
        <v>68</v>
      </c>
      <c r="E30" s="16">
        <v>185</v>
      </c>
      <c r="F30" s="18">
        <v>143</v>
      </c>
      <c r="G30" s="18"/>
      <c r="H30" s="18"/>
      <c r="I30" s="18">
        <v>1163</v>
      </c>
      <c r="K30" s="16">
        <v>325</v>
      </c>
      <c r="L30" s="16">
        <v>230</v>
      </c>
      <c r="M30" s="16">
        <v>593</v>
      </c>
      <c r="N30" s="16">
        <v>475</v>
      </c>
      <c r="O30" s="16">
        <v>50</v>
      </c>
      <c r="P30" s="18">
        <v>64</v>
      </c>
      <c r="Q30" s="18">
        <v>1186</v>
      </c>
      <c r="R30" s="16">
        <f t="shared" si="0"/>
        <v>1623</v>
      </c>
      <c r="S30" s="17">
        <f t="shared" si="1"/>
        <v>8.7729729729729726</v>
      </c>
      <c r="T30" s="18"/>
      <c r="U30" s="17"/>
      <c r="V30" s="18">
        <f t="shared" si="4"/>
        <v>2349</v>
      </c>
      <c r="W30" s="17">
        <f t="shared" si="5"/>
        <v>12.697297297297297</v>
      </c>
      <c r="X30" s="16">
        <v>15</v>
      </c>
    </row>
    <row r="31" spans="1:24">
      <c r="A31" s="16">
        <v>131</v>
      </c>
      <c r="B31" s="15" t="s">
        <v>46</v>
      </c>
      <c r="C31" s="16">
        <v>36</v>
      </c>
      <c r="D31" s="16">
        <v>75</v>
      </c>
      <c r="E31" s="16">
        <v>225</v>
      </c>
      <c r="F31" s="18"/>
      <c r="G31" s="18">
        <v>445</v>
      </c>
      <c r="H31" s="18">
        <v>117.00000000000001</v>
      </c>
      <c r="I31" s="18"/>
      <c r="J31" s="16">
        <v>387</v>
      </c>
      <c r="K31" s="16">
        <v>275</v>
      </c>
      <c r="L31" s="16">
        <v>225</v>
      </c>
      <c r="M31" s="16">
        <v>611</v>
      </c>
      <c r="N31" s="16">
        <v>405</v>
      </c>
      <c r="P31" s="18">
        <v>59</v>
      </c>
      <c r="Q31" s="18">
        <v>1151</v>
      </c>
      <c r="R31" s="16">
        <f t="shared" si="0"/>
        <v>1516</v>
      </c>
      <c r="S31" s="17">
        <f t="shared" si="1"/>
        <v>6.7377777777777776</v>
      </c>
      <c r="T31" s="18"/>
      <c r="U31" s="17"/>
      <c r="V31" s="18"/>
      <c r="W31" s="17"/>
      <c r="X31" s="16">
        <v>34</v>
      </c>
    </row>
    <row r="32" spans="1:24">
      <c r="A32" s="16">
        <v>132</v>
      </c>
      <c r="B32" s="15" t="s">
        <v>47</v>
      </c>
      <c r="C32" s="16">
        <v>27</v>
      </c>
      <c r="D32" s="16">
        <v>71</v>
      </c>
      <c r="E32" s="16">
        <v>208</v>
      </c>
      <c r="F32" s="18">
        <v>144</v>
      </c>
      <c r="G32" s="18">
        <v>488</v>
      </c>
      <c r="H32" s="18">
        <v>96</v>
      </c>
      <c r="I32" s="18"/>
      <c r="J32" s="16">
        <v>369</v>
      </c>
      <c r="K32" s="16">
        <v>305</v>
      </c>
      <c r="L32" s="16">
        <v>255</v>
      </c>
      <c r="M32" s="16">
        <v>495</v>
      </c>
      <c r="N32" s="16">
        <v>475</v>
      </c>
      <c r="O32" s="16">
        <v>39</v>
      </c>
      <c r="P32" s="18">
        <v>65</v>
      </c>
      <c r="Q32" s="18"/>
      <c r="R32" s="16">
        <f t="shared" si="0"/>
        <v>1530</v>
      </c>
      <c r="S32" s="17">
        <f t="shared" si="1"/>
        <v>7.3557692307692308</v>
      </c>
      <c r="T32" s="18">
        <f t="shared" si="2"/>
        <v>728</v>
      </c>
      <c r="U32" s="17">
        <f t="shared" si="3"/>
        <v>3.5</v>
      </c>
      <c r="V32" s="18"/>
      <c r="W32" s="17"/>
      <c r="X32" s="16">
        <v>11</v>
      </c>
    </row>
    <row r="33" spans="1:33">
      <c r="A33" s="16">
        <v>133</v>
      </c>
      <c r="B33" s="15" t="s">
        <v>48</v>
      </c>
      <c r="C33" s="16">
        <v>33</v>
      </c>
      <c r="D33" s="16">
        <v>68</v>
      </c>
      <c r="E33" s="16">
        <v>165</v>
      </c>
      <c r="F33" s="18">
        <v>163</v>
      </c>
      <c r="G33" s="18">
        <v>474.99999999999994</v>
      </c>
      <c r="H33" s="18">
        <v>159</v>
      </c>
      <c r="I33" s="18">
        <v>915</v>
      </c>
      <c r="J33" s="16">
        <v>456</v>
      </c>
      <c r="K33" s="16">
        <v>235</v>
      </c>
      <c r="L33" s="16">
        <v>155</v>
      </c>
      <c r="M33" s="16">
        <v>400</v>
      </c>
      <c r="N33" s="16">
        <v>330</v>
      </c>
      <c r="O33" s="16">
        <v>45</v>
      </c>
      <c r="P33" s="18">
        <v>57</v>
      </c>
      <c r="Q33" s="18"/>
      <c r="R33" s="16">
        <f t="shared" si="0"/>
        <v>1120</v>
      </c>
      <c r="S33" s="17">
        <f t="shared" si="1"/>
        <v>6.7878787878787881</v>
      </c>
      <c r="T33" s="18">
        <f t="shared" si="2"/>
        <v>797</v>
      </c>
      <c r="U33" s="17">
        <f t="shared" si="3"/>
        <v>4.8303030303030301</v>
      </c>
      <c r="V33" s="18"/>
      <c r="W33" s="17"/>
      <c r="X33" s="16">
        <v>31</v>
      </c>
    </row>
    <row r="34" spans="1:33">
      <c r="A34" s="16">
        <v>134</v>
      </c>
      <c r="B34" s="15" t="s">
        <v>49</v>
      </c>
      <c r="C34" s="16">
        <v>25</v>
      </c>
      <c r="D34" s="16">
        <v>72</v>
      </c>
      <c r="E34" s="16">
        <v>205</v>
      </c>
      <c r="F34" s="18"/>
      <c r="G34" s="18">
        <v>464.00000000000006</v>
      </c>
      <c r="H34" s="18">
        <v>147</v>
      </c>
      <c r="I34" s="18"/>
      <c r="J34" s="16">
        <v>422</v>
      </c>
      <c r="L34" s="16">
        <v>195</v>
      </c>
      <c r="M34" s="16">
        <v>505</v>
      </c>
      <c r="P34" s="18"/>
      <c r="Q34" s="18"/>
      <c r="R34" s="16"/>
      <c r="S34" s="17"/>
      <c r="T34" s="18"/>
      <c r="U34" s="17"/>
      <c r="V34" s="18"/>
      <c r="W34" s="17"/>
      <c r="X34" s="16">
        <v>29</v>
      </c>
    </row>
    <row r="35" spans="1:33">
      <c r="A35" s="16">
        <v>101</v>
      </c>
      <c r="B35" s="15" t="s">
        <v>50</v>
      </c>
      <c r="C35" s="16">
        <v>30</v>
      </c>
      <c r="D35" s="16">
        <v>68</v>
      </c>
      <c r="E35" s="16">
        <v>175</v>
      </c>
      <c r="F35" s="18">
        <v>132</v>
      </c>
      <c r="G35" s="18">
        <v>401</v>
      </c>
      <c r="H35" s="18">
        <v>71</v>
      </c>
      <c r="I35" s="18"/>
      <c r="J35" s="16">
        <v>527</v>
      </c>
      <c r="K35" s="16">
        <v>297</v>
      </c>
      <c r="L35" s="16">
        <v>220</v>
      </c>
      <c r="M35" s="16">
        <v>539</v>
      </c>
      <c r="N35" s="16">
        <v>418</v>
      </c>
      <c r="O35" s="16">
        <v>67</v>
      </c>
      <c r="P35" s="18"/>
      <c r="Q35" s="18">
        <v>1054</v>
      </c>
      <c r="R35" s="16">
        <f t="shared" si="0"/>
        <v>1474</v>
      </c>
      <c r="S35" s="17">
        <f t="shared" si="1"/>
        <v>8.4228571428571435</v>
      </c>
      <c r="T35" s="18">
        <f t="shared" si="2"/>
        <v>604</v>
      </c>
      <c r="U35" s="17">
        <f t="shared" si="3"/>
        <v>3.4514285714285715</v>
      </c>
      <c r="V35" s="18"/>
      <c r="W35" s="17"/>
      <c r="X35" s="16">
        <v>5</v>
      </c>
    </row>
    <row r="36" spans="1:33">
      <c r="A36" s="16">
        <v>135</v>
      </c>
      <c r="B36" s="15" t="s">
        <v>51</v>
      </c>
      <c r="C36" s="16">
        <v>26</v>
      </c>
      <c r="D36" s="16">
        <v>70</v>
      </c>
      <c r="E36" s="16">
        <v>167</v>
      </c>
      <c r="F36" s="18">
        <v>145</v>
      </c>
      <c r="G36" s="18">
        <v>548</v>
      </c>
      <c r="H36" s="18"/>
      <c r="I36" s="18">
        <v>1452</v>
      </c>
      <c r="J36" s="16">
        <v>383</v>
      </c>
      <c r="K36" s="16">
        <v>253</v>
      </c>
      <c r="L36" s="16">
        <v>198</v>
      </c>
      <c r="M36" s="16">
        <v>407</v>
      </c>
      <c r="N36" s="16">
        <v>352</v>
      </c>
      <c r="O36" s="16">
        <v>50</v>
      </c>
      <c r="P36" s="18"/>
      <c r="Q36" s="18"/>
      <c r="R36" s="16">
        <f t="shared" si="0"/>
        <v>1210</v>
      </c>
      <c r="S36" s="17">
        <f t="shared" si="1"/>
        <v>7.2455089820359282</v>
      </c>
      <c r="T36" s="18"/>
      <c r="U36" s="17"/>
      <c r="V36" s="18"/>
      <c r="W36" s="17"/>
      <c r="X36" s="16">
        <v>42</v>
      </c>
    </row>
    <row r="37" spans="1:33">
      <c r="A37" s="16">
        <v>136</v>
      </c>
      <c r="B37" s="15" t="s">
        <v>52</v>
      </c>
      <c r="C37" s="16">
        <v>20</v>
      </c>
      <c r="D37" s="16">
        <v>71</v>
      </c>
      <c r="E37" s="16">
        <v>180</v>
      </c>
      <c r="F37" s="18">
        <v>156</v>
      </c>
      <c r="G37" s="18">
        <v>445</v>
      </c>
      <c r="H37" s="18">
        <v>122.99999999999999</v>
      </c>
      <c r="I37" s="18">
        <v>977.00000000000011</v>
      </c>
      <c r="J37" s="16">
        <v>444</v>
      </c>
      <c r="K37" s="16">
        <v>320</v>
      </c>
      <c r="L37" s="16">
        <v>265</v>
      </c>
      <c r="M37" s="16">
        <v>515</v>
      </c>
      <c r="N37" s="16">
        <v>450</v>
      </c>
      <c r="O37" s="16">
        <v>67</v>
      </c>
      <c r="P37" s="18"/>
      <c r="Q37" s="18"/>
      <c r="R37" s="16">
        <f t="shared" si="0"/>
        <v>1550</v>
      </c>
      <c r="S37" s="17">
        <f t="shared" si="1"/>
        <v>8.6111111111111107</v>
      </c>
      <c r="T37" s="18">
        <f t="shared" si="2"/>
        <v>724</v>
      </c>
      <c r="U37" s="17">
        <f t="shared" si="3"/>
        <v>4.0222222222222221</v>
      </c>
      <c r="V37" s="18"/>
      <c r="W37" s="17"/>
      <c r="X37" s="16">
        <v>8</v>
      </c>
    </row>
    <row r="38" spans="1:33">
      <c r="A38" s="16">
        <v>137</v>
      </c>
      <c r="B38" s="15" t="s">
        <v>53</v>
      </c>
      <c r="C38" s="16">
        <v>31</v>
      </c>
      <c r="D38" s="16">
        <v>65</v>
      </c>
      <c r="E38" s="16">
        <v>140</v>
      </c>
      <c r="F38" s="18">
        <v>131</v>
      </c>
      <c r="G38" s="18">
        <v>416</v>
      </c>
      <c r="H38" s="18">
        <v>137</v>
      </c>
      <c r="I38" s="18">
        <v>829</v>
      </c>
      <c r="J38" s="16">
        <v>456</v>
      </c>
      <c r="K38" s="16">
        <v>255</v>
      </c>
      <c r="L38" s="16">
        <v>200</v>
      </c>
      <c r="M38" s="16">
        <v>400</v>
      </c>
      <c r="N38" s="16">
        <v>335</v>
      </c>
      <c r="O38" s="16">
        <v>106</v>
      </c>
      <c r="P38" s="18">
        <v>63</v>
      </c>
      <c r="Q38" s="18">
        <v>1160</v>
      </c>
      <c r="R38" s="16">
        <f t="shared" si="0"/>
        <v>1190</v>
      </c>
      <c r="S38" s="17">
        <f t="shared" si="1"/>
        <v>8.5</v>
      </c>
      <c r="T38" s="18">
        <f t="shared" si="2"/>
        <v>684</v>
      </c>
      <c r="U38" s="17">
        <f t="shared" si="3"/>
        <v>4.8857142857142861</v>
      </c>
      <c r="V38" s="18">
        <f t="shared" si="4"/>
        <v>1989</v>
      </c>
      <c r="W38" s="17">
        <f t="shared" si="5"/>
        <v>14.207142857142857</v>
      </c>
      <c r="X38" s="16">
        <v>3</v>
      </c>
    </row>
    <row r="39" spans="1:33">
      <c r="A39" s="16">
        <v>138</v>
      </c>
      <c r="B39" s="15" t="s">
        <v>54</v>
      </c>
      <c r="C39" s="16">
        <v>29</v>
      </c>
      <c r="D39" s="16">
        <v>69</v>
      </c>
      <c r="E39" s="16">
        <v>185</v>
      </c>
      <c r="F39" s="18">
        <v>158</v>
      </c>
      <c r="G39" s="18">
        <v>450</v>
      </c>
      <c r="H39" s="18">
        <v>131</v>
      </c>
      <c r="I39" s="18">
        <v>1101</v>
      </c>
      <c r="J39" s="16">
        <v>411</v>
      </c>
      <c r="K39" s="16">
        <v>265</v>
      </c>
      <c r="L39" s="16">
        <v>215</v>
      </c>
      <c r="M39" s="16">
        <v>455</v>
      </c>
      <c r="N39" s="16">
        <v>335</v>
      </c>
      <c r="O39" s="16">
        <v>52</v>
      </c>
      <c r="P39" s="18">
        <v>64</v>
      </c>
      <c r="Q39" s="18">
        <v>1110</v>
      </c>
      <c r="R39" s="16">
        <f t="shared" si="0"/>
        <v>1270</v>
      </c>
      <c r="S39" s="17">
        <f t="shared" si="1"/>
        <v>6.8648648648648649</v>
      </c>
      <c r="T39" s="18">
        <f t="shared" si="2"/>
        <v>739</v>
      </c>
      <c r="U39" s="17">
        <f t="shared" si="3"/>
        <v>3.9945945945945946</v>
      </c>
      <c r="V39" s="18">
        <f t="shared" si="4"/>
        <v>2211</v>
      </c>
      <c r="W39" s="17">
        <f t="shared" si="5"/>
        <v>11.951351351351351</v>
      </c>
      <c r="X39" s="16">
        <v>24</v>
      </c>
    </row>
    <row r="40" spans="1:33">
      <c r="A40" s="16">
        <v>139</v>
      </c>
      <c r="B40" s="15" t="s">
        <v>55</v>
      </c>
      <c r="C40" s="16">
        <v>30</v>
      </c>
      <c r="D40" s="16">
        <v>73</v>
      </c>
      <c r="E40" s="16">
        <v>191</v>
      </c>
      <c r="F40" s="18">
        <v>179</v>
      </c>
      <c r="G40" s="18">
        <v>445</v>
      </c>
      <c r="H40" s="18">
        <v>124.00000000000001</v>
      </c>
      <c r="I40" s="18">
        <v>1004</v>
      </c>
      <c r="J40" s="16">
        <v>456</v>
      </c>
      <c r="K40" s="16">
        <v>260</v>
      </c>
      <c r="L40" s="16">
        <v>187</v>
      </c>
      <c r="M40" s="16">
        <v>467</v>
      </c>
      <c r="N40" s="16">
        <v>368</v>
      </c>
      <c r="O40" s="16">
        <v>50</v>
      </c>
      <c r="P40" s="18">
        <v>60</v>
      </c>
      <c r="Q40" s="18">
        <v>1090</v>
      </c>
      <c r="R40" s="16">
        <f t="shared" si="0"/>
        <v>1282</v>
      </c>
      <c r="S40" s="17">
        <f t="shared" si="1"/>
        <v>6.7120418848167542</v>
      </c>
      <c r="T40" s="18">
        <f t="shared" si="2"/>
        <v>748</v>
      </c>
      <c r="U40" s="17">
        <f t="shared" si="3"/>
        <v>3.9162303664921465</v>
      </c>
      <c r="V40" s="18">
        <f t="shared" si="4"/>
        <v>2094</v>
      </c>
      <c r="W40" s="17">
        <f t="shared" si="5"/>
        <v>10.963350785340314</v>
      </c>
      <c r="X40" s="16">
        <v>40</v>
      </c>
    </row>
    <row r="41" spans="1:33">
      <c r="A41" s="16">
        <v>140</v>
      </c>
      <c r="B41" s="15" t="s">
        <v>56</v>
      </c>
      <c r="C41" s="16">
        <v>25</v>
      </c>
      <c r="D41" s="16">
        <v>72</v>
      </c>
      <c r="E41" s="16">
        <v>190</v>
      </c>
      <c r="F41" s="18">
        <v>197</v>
      </c>
      <c r="G41" s="18"/>
      <c r="H41" s="18">
        <v>132</v>
      </c>
      <c r="I41" s="18"/>
      <c r="J41" s="16">
        <v>372</v>
      </c>
      <c r="K41" s="16">
        <v>240</v>
      </c>
      <c r="L41" s="16">
        <v>170</v>
      </c>
      <c r="M41" s="16">
        <v>415</v>
      </c>
      <c r="N41" s="16">
        <v>365</v>
      </c>
      <c r="O41" s="16">
        <v>35</v>
      </c>
      <c r="P41" s="18">
        <v>65</v>
      </c>
      <c r="Q41" s="18">
        <v>1140</v>
      </c>
      <c r="R41" s="16">
        <f t="shared" si="0"/>
        <v>1190</v>
      </c>
      <c r="S41" s="17">
        <f t="shared" si="1"/>
        <v>6.2631578947368425</v>
      </c>
      <c r="T41" s="18"/>
      <c r="U41" s="17"/>
      <c r="V41" s="18"/>
      <c r="W41" s="17"/>
      <c r="X41" s="16">
        <v>41</v>
      </c>
    </row>
    <row r="42" spans="1:33">
      <c r="A42" s="16">
        <v>141</v>
      </c>
      <c r="B42" s="15" t="s">
        <v>57</v>
      </c>
      <c r="C42" s="16">
        <v>35</v>
      </c>
      <c r="D42" s="16">
        <v>75</v>
      </c>
      <c r="E42" s="16">
        <v>193</v>
      </c>
      <c r="F42" s="18">
        <v>160</v>
      </c>
      <c r="G42" s="18">
        <v>439</v>
      </c>
      <c r="H42" s="18">
        <v>152</v>
      </c>
      <c r="I42" s="18">
        <v>1400</v>
      </c>
      <c r="J42" s="16">
        <v>411</v>
      </c>
      <c r="K42" s="16">
        <v>235</v>
      </c>
      <c r="M42" s="16">
        <v>470</v>
      </c>
      <c r="N42" s="16">
        <v>335</v>
      </c>
      <c r="O42" s="16">
        <v>67</v>
      </c>
      <c r="P42" s="18"/>
      <c r="Q42" s="18"/>
      <c r="R42" s="16"/>
      <c r="S42" s="17"/>
      <c r="T42" s="18">
        <f t="shared" si="2"/>
        <v>751</v>
      </c>
      <c r="U42" s="17">
        <f t="shared" si="3"/>
        <v>3.8911917098445596</v>
      </c>
      <c r="V42" s="18"/>
      <c r="W42" s="17"/>
      <c r="X42" s="16">
        <v>44</v>
      </c>
    </row>
    <row r="43" spans="1:33">
      <c r="A43" s="16">
        <v>142</v>
      </c>
      <c r="B43" s="15" t="s">
        <v>58</v>
      </c>
      <c r="C43" s="16">
        <v>23</v>
      </c>
      <c r="D43" s="16">
        <v>74</v>
      </c>
      <c r="E43" s="16">
        <v>190</v>
      </c>
      <c r="F43" s="18"/>
      <c r="G43" s="18"/>
      <c r="H43" s="18"/>
      <c r="I43" s="18"/>
      <c r="L43" s="16">
        <v>198</v>
      </c>
      <c r="P43" s="18"/>
      <c r="Q43" s="18"/>
      <c r="R43" s="16"/>
      <c r="S43" s="17"/>
      <c r="T43" s="18"/>
      <c r="U43" s="17"/>
      <c r="V43" s="18"/>
      <c r="W43" s="17"/>
      <c r="X43" s="16">
        <v>43</v>
      </c>
    </row>
    <row r="44" spans="1:33">
      <c r="A44" s="16">
        <v>143</v>
      </c>
      <c r="B44" s="15" t="s">
        <v>59</v>
      </c>
      <c r="C44" s="16">
        <v>27</v>
      </c>
      <c r="D44" s="16">
        <v>71</v>
      </c>
      <c r="E44" s="16">
        <v>183</v>
      </c>
      <c r="F44" s="18">
        <v>160</v>
      </c>
      <c r="G44" s="18">
        <v>452</v>
      </c>
      <c r="H44" s="18"/>
      <c r="I44" s="18"/>
      <c r="J44" s="16">
        <v>422</v>
      </c>
      <c r="K44" s="16">
        <v>260</v>
      </c>
      <c r="L44" s="16">
        <v>200</v>
      </c>
      <c r="M44" s="16">
        <v>405</v>
      </c>
      <c r="O44" s="16">
        <v>52</v>
      </c>
      <c r="P44" s="18"/>
      <c r="Q44" s="18"/>
      <c r="R44" s="16"/>
      <c r="S44" s="17"/>
      <c r="T44" s="18"/>
      <c r="U44" s="17"/>
      <c r="V44" s="18"/>
      <c r="W44" s="17"/>
      <c r="X44" s="16">
        <v>13</v>
      </c>
    </row>
    <row r="45" spans="1:33">
      <c r="A45" s="16">
        <v>144</v>
      </c>
      <c r="B45" s="15" t="s">
        <v>60</v>
      </c>
      <c r="C45" s="16">
        <v>26</v>
      </c>
      <c r="D45" s="16">
        <v>74</v>
      </c>
      <c r="E45" s="16">
        <v>200</v>
      </c>
      <c r="F45" s="18"/>
      <c r="G45" s="18"/>
      <c r="H45" s="18"/>
      <c r="I45" s="18">
        <v>1310</v>
      </c>
      <c r="J45" s="16">
        <v>387</v>
      </c>
      <c r="K45" s="16">
        <v>275</v>
      </c>
      <c r="L45" s="16">
        <v>230</v>
      </c>
      <c r="M45" s="16">
        <v>505</v>
      </c>
      <c r="O45" s="16">
        <v>36</v>
      </c>
      <c r="P45" s="18"/>
      <c r="Q45" s="18"/>
      <c r="R45" s="16"/>
      <c r="S45" s="17"/>
      <c r="T45" s="18"/>
      <c r="U45" s="17"/>
      <c r="V45" s="18"/>
      <c r="W45" s="17"/>
      <c r="X45" s="16">
        <v>22</v>
      </c>
    </row>
    <row r="46" spans="1:33">
      <c r="A46" s="16">
        <v>145</v>
      </c>
      <c r="B46" s="15" t="s">
        <v>61</v>
      </c>
      <c r="C46" s="16">
        <v>28</v>
      </c>
      <c r="D46" s="16">
        <v>68</v>
      </c>
      <c r="E46" s="16">
        <v>173</v>
      </c>
      <c r="F46" s="18">
        <v>149</v>
      </c>
      <c r="G46" s="18">
        <v>441</v>
      </c>
      <c r="H46" s="18">
        <v>122</v>
      </c>
      <c r="I46" s="18"/>
      <c r="J46" s="16">
        <v>368</v>
      </c>
      <c r="K46" s="16">
        <v>255</v>
      </c>
      <c r="L46" s="16">
        <v>215</v>
      </c>
      <c r="M46" s="16">
        <v>435</v>
      </c>
      <c r="N46" s="16">
        <v>395</v>
      </c>
      <c r="P46" s="18"/>
      <c r="Q46" s="18"/>
      <c r="R46" s="16">
        <f t="shared" ref="R46" si="6">K46+L46+M46+N46</f>
        <v>1300</v>
      </c>
      <c r="S46" s="17">
        <f t="shared" ref="S46" si="7">R46/E46</f>
        <v>7.5144508670520231</v>
      </c>
      <c r="T46" s="18">
        <f t="shared" ref="T46" si="8">F46+G46+H46</f>
        <v>712</v>
      </c>
      <c r="U46" s="17">
        <f t="shared" ref="U46" si="9">T46/E46</f>
        <v>4.1156069364161851</v>
      </c>
      <c r="V46" s="18"/>
      <c r="W46" s="17"/>
      <c r="X46" s="16">
        <v>36</v>
      </c>
    </row>
    <row r="47" spans="1:33">
      <c r="A47" s="16">
        <v>204</v>
      </c>
      <c r="B47" s="15" t="s">
        <v>62</v>
      </c>
      <c r="C47" s="16">
        <v>34</v>
      </c>
      <c r="D47" s="16">
        <v>64</v>
      </c>
      <c r="E47" s="16">
        <v>135</v>
      </c>
      <c r="F47" s="18">
        <v>248.00000000000003</v>
      </c>
      <c r="G47" s="18">
        <v>515</v>
      </c>
      <c r="H47" s="18">
        <v>210</v>
      </c>
      <c r="I47" s="18"/>
      <c r="J47" s="16">
        <v>323</v>
      </c>
      <c r="K47" s="16">
        <v>170</v>
      </c>
      <c r="L47" s="16">
        <v>135</v>
      </c>
      <c r="M47" s="16">
        <v>285</v>
      </c>
      <c r="N47" s="16">
        <v>225</v>
      </c>
      <c r="O47" s="16">
        <v>30</v>
      </c>
      <c r="P47" s="18">
        <v>64</v>
      </c>
      <c r="Q47" s="18"/>
      <c r="R47" s="16">
        <f>K47+L47+M47+N47</f>
        <v>815</v>
      </c>
      <c r="S47" s="17">
        <f>R47/E47</f>
        <v>6.0370370370370372</v>
      </c>
      <c r="T47" s="18">
        <f>F47+G47+H47</f>
        <v>973</v>
      </c>
      <c r="U47" s="17">
        <f>T47/E47</f>
        <v>7.2074074074074073</v>
      </c>
      <c r="V47" s="18"/>
      <c r="W47" s="17"/>
      <c r="X47" s="16">
        <v>28</v>
      </c>
    </row>
    <row r="48" spans="1:33">
      <c r="A48" s="16">
        <v>205</v>
      </c>
      <c r="B48" s="15" t="s">
        <v>63</v>
      </c>
      <c r="C48" s="16">
        <v>33</v>
      </c>
      <c r="D48" s="16">
        <v>65</v>
      </c>
      <c r="E48" s="16">
        <v>132</v>
      </c>
      <c r="F48" s="18">
        <v>177</v>
      </c>
      <c r="G48" s="18">
        <v>482</v>
      </c>
      <c r="H48" s="18">
        <v>146</v>
      </c>
      <c r="I48" s="18">
        <v>1355</v>
      </c>
      <c r="J48" s="16">
        <v>351</v>
      </c>
      <c r="K48" s="16">
        <v>185</v>
      </c>
      <c r="L48" s="16">
        <v>130</v>
      </c>
      <c r="M48" s="16">
        <v>285</v>
      </c>
      <c r="N48" s="16">
        <v>230</v>
      </c>
      <c r="O48" s="16">
        <v>41</v>
      </c>
      <c r="P48" s="18">
        <v>68</v>
      </c>
      <c r="Q48" s="18">
        <v>1290</v>
      </c>
      <c r="R48" s="16">
        <f t="shared" ref="R48:R87" si="10">K48+L48+M48+N48</f>
        <v>830</v>
      </c>
      <c r="S48" s="17">
        <f t="shared" ref="S48:S87" si="11">R48/E48</f>
        <v>6.2878787878787881</v>
      </c>
      <c r="T48" s="18">
        <f t="shared" ref="T48:T89" si="12">F48+G48+H48</f>
        <v>805</v>
      </c>
      <c r="U48" s="17">
        <f t="shared" ref="U48:U89" si="13">T48/E48</f>
        <v>6.0984848484848486</v>
      </c>
      <c r="V48" s="18">
        <f t="shared" ref="V48:V86" si="14">I48+Q48</f>
        <v>2645</v>
      </c>
      <c r="W48" s="17">
        <f t="shared" ref="W48:W86" si="15">V48/E48</f>
        <v>20.037878787878789</v>
      </c>
      <c r="X48" s="16">
        <v>8</v>
      </c>
      <c r="Y48" s="6"/>
      <c r="Z48" s="6"/>
      <c r="AA48" s="6"/>
      <c r="AB48" s="6"/>
      <c r="AC48" s="6"/>
      <c r="AD48" s="6"/>
      <c r="AE48" s="6"/>
      <c r="AF48" s="6"/>
      <c r="AG48" s="7"/>
    </row>
    <row r="49" spans="1:33">
      <c r="A49" s="16">
        <v>206</v>
      </c>
      <c r="B49" s="15" t="s">
        <v>64</v>
      </c>
      <c r="C49" s="16">
        <v>28</v>
      </c>
      <c r="D49" s="16">
        <v>67</v>
      </c>
      <c r="E49" s="16">
        <v>132</v>
      </c>
      <c r="F49" s="18"/>
      <c r="G49" s="18"/>
      <c r="H49" s="18"/>
      <c r="I49" s="18"/>
      <c r="P49" s="18"/>
      <c r="Q49" s="18"/>
      <c r="R49" s="16"/>
      <c r="S49" s="17"/>
      <c r="T49" s="18"/>
      <c r="U49" s="17"/>
      <c r="V49" s="18"/>
      <c r="W49" s="17"/>
      <c r="X49" s="16">
        <v>19</v>
      </c>
      <c r="Y49" s="4"/>
      <c r="Z49" s="4"/>
      <c r="AA49" s="4"/>
      <c r="AB49" s="4"/>
      <c r="AC49" s="4"/>
      <c r="AD49" s="4"/>
      <c r="AE49" s="4"/>
      <c r="AF49" s="4"/>
      <c r="AG49" s="7"/>
    </row>
    <row r="50" spans="1:33">
      <c r="A50" s="16">
        <v>207</v>
      </c>
      <c r="B50" s="15" t="s">
        <v>65</v>
      </c>
      <c r="C50" s="16">
        <v>39</v>
      </c>
      <c r="D50" s="16">
        <v>63</v>
      </c>
      <c r="E50" s="16">
        <v>129</v>
      </c>
      <c r="F50" s="18">
        <v>225</v>
      </c>
      <c r="G50" s="18">
        <v>527</v>
      </c>
      <c r="H50" s="18">
        <v>178</v>
      </c>
      <c r="I50" s="18">
        <v>1080</v>
      </c>
      <c r="J50" s="16">
        <v>353</v>
      </c>
      <c r="K50" s="16">
        <v>145</v>
      </c>
      <c r="L50" s="16">
        <v>108</v>
      </c>
      <c r="M50" s="16">
        <v>320</v>
      </c>
      <c r="N50" s="16">
        <v>200</v>
      </c>
      <c r="O50" s="16">
        <v>34</v>
      </c>
      <c r="P50" s="18">
        <v>73</v>
      </c>
      <c r="Q50" s="18">
        <v>1332</v>
      </c>
      <c r="R50" s="16">
        <f t="shared" si="10"/>
        <v>773</v>
      </c>
      <c r="S50" s="17">
        <f t="shared" si="11"/>
        <v>5.9922480620155039</v>
      </c>
      <c r="T50" s="18">
        <f t="shared" si="12"/>
        <v>930</v>
      </c>
      <c r="U50" s="17">
        <f t="shared" si="13"/>
        <v>7.2093023255813957</v>
      </c>
      <c r="V50" s="18">
        <f t="shared" si="14"/>
        <v>2412</v>
      </c>
      <c r="W50" s="17">
        <f t="shared" si="15"/>
        <v>18.697674418604652</v>
      </c>
      <c r="X50" s="16">
        <v>13</v>
      </c>
      <c r="Y50" s="4"/>
      <c r="Z50" s="4"/>
      <c r="AA50" s="4"/>
      <c r="AB50" s="4"/>
      <c r="AC50" s="4"/>
      <c r="AD50" s="4"/>
      <c r="AE50" s="4"/>
      <c r="AF50" s="4"/>
      <c r="AG50" s="7"/>
    </row>
    <row r="51" spans="1:33">
      <c r="A51" s="16">
        <v>208</v>
      </c>
      <c r="B51" s="15" t="s">
        <v>66</v>
      </c>
      <c r="C51" s="16">
        <v>29</v>
      </c>
      <c r="D51" s="16">
        <v>63</v>
      </c>
      <c r="E51" s="16">
        <v>122</v>
      </c>
      <c r="F51" s="18"/>
      <c r="G51" s="18">
        <v>662</v>
      </c>
      <c r="H51" s="18">
        <v>261</v>
      </c>
      <c r="I51" s="18"/>
      <c r="K51" s="16">
        <v>130</v>
      </c>
      <c r="L51" s="16">
        <v>95</v>
      </c>
      <c r="M51" s="16">
        <v>275</v>
      </c>
      <c r="N51" s="16">
        <v>215</v>
      </c>
      <c r="P51" s="18">
        <v>85</v>
      </c>
      <c r="Q51" s="18">
        <v>1290</v>
      </c>
      <c r="R51" s="16">
        <f t="shared" si="10"/>
        <v>715</v>
      </c>
      <c r="S51" s="17">
        <f t="shared" si="11"/>
        <v>5.860655737704918</v>
      </c>
      <c r="T51" s="18"/>
      <c r="U51" s="17"/>
      <c r="V51" s="18"/>
      <c r="W51" s="17"/>
      <c r="X51" s="16">
        <v>26</v>
      </c>
      <c r="Y51" s="4"/>
      <c r="Z51" s="4"/>
      <c r="AA51" s="4"/>
      <c r="AB51" s="4"/>
      <c r="AC51" s="4"/>
      <c r="AD51" s="4"/>
      <c r="AE51" s="4"/>
      <c r="AF51" s="4"/>
      <c r="AG51" s="7"/>
    </row>
    <row r="52" spans="1:33">
      <c r="A52" s="16">
        <v>209</v>
      </c>
      <c r="B52" s="15" t="s">
        <v>67</v>
      </c>
      <c r="C52" s="16">
        <v>23</v>
      </c>
      <c r="D52" s="16">
        <v>68</v>
      </c>
      <c r="E52" s="16">
        <v>155</v>
      </c>
      <c r="F52" s="18">
        <v>227</v>
      </c>
      <c r="G52" s="18">
        <v>549</v>
      </c>
      <c r="H52" s="18">
        <v>128</v>
      </c>
      <c r="I52" s="18">
        <v>1460</v>
      </c>
      <c r="J52" s="16">
        <v>321</v>
      </c>
      <c r="K52" s="16">
        <v>170</v>
      </c>
      <c r="L52" s="16">
        <v>125</v>
      </c>
      <c r="M52" s="16">
        <v>260</v>
      </c>
      <c r="N52" s="16">
        <v>205</v>
      </c>
      <c r="O52" s="16">
        <v>36</v>
      </c>
      <c r="P52" s="18"/>
      <c r="Q52" s="18"/>
      <c r="R52" s="16">
        <f t="shared" si="10"/>
        <v>760</v>
      </c>
      <c r="S52" s="17">
        <f t="shared" si="11"/>
        <v>4.903225806451613</v>
      </c>
      <c r="T52" s="18">
        <f t="shared" si="12"/>
        <v>904</v>
      </c>
      <c r="U52" s="17">
        <f t="shared" si="13"/>
        <v>5.8322580645161288</v>
      </c>
      <c r="V52" s="18"/>
      <c r="W52" s="17"/>
      <c r="X52" s="16">
        <v>18</v>
      </c>
      <c r="Y52" s="4"/>
      <c r="Z52" s="4"/>
      <c r="AA52" s="4"/>
      <c r="AB52" s="4"/>
      <c r="AC52" s="4"/>
      <c r="AD52" s="4"/>
      <c r="AE52" s="4"/>
      <c r="AF52" s="4"/>
      <c r="AG52" s="7"/>
    </row>
    <row r="53" spans="1:33">
      <c r="A53" s="16">
        <v>202</v>
      </c>
      <c r="B53" s="15" t="s">
        <v>68</v>
      </c>
      <c r="C53" s="16">
        <v>28</v>
      </c>
      <c r="D53" s="16">
        <v>62</v>
      </c>
      <c r="E53" s="16">
        <v>130</v>
      </c>
      <c r="F53" s="18">
        <v>200</v>
      </c>
      <c r="G53" s="18">
        <v>525</v>
      </c>
      <c r="H53" s="18">
        <v>142</v>
      </c>
      <c r="I53" s="18">
        <v>1231</v>
      </c>
      <c r="J53" s="16">
        <v>352</v>
      </c>
      <c r="K53" s="16">
        <v>185</v>
      </c>
      <c r="L53" s="16">
        <v>150</v>
      </c>
      <c r="M53" s="16">
        <v>340</v>
      </c>
      <c r="N53" s="16">
        <v>260</v>
      </c>
      <c r="O53" s="16">
        <v>35</v>
      </c>
      <c r="P53" s="18">
        <v>65</v>
      </c>
      <c r="Q53" s="18">
        <v>1208</v>
      </c>
      <c r="R53" s="16">
        <f t="shared" si="10"/>
        <v>935</v>
      </c>
      <c r="S53" s="17">
        <f t="shared" si="11"/>
        <v>7.1923076923076925</v>
      </c>
      <c r="T53" s="18">
        <f t="shared" si="12"/>
        <v>867</v>
      </c>
      <c r="U53" s="17">
        <f t="shared" si="13"/>
        <v>6.6692307692307695</v>
      </c>
      <c r="V53" s="18">
        <f t="shared" si="14"/>
        <v>2439</v>
      </c>
      <c r="W53" s="17">
        <f t="shared" si="15"/>
        <v>18.761538461538461</v>
      </c>
      <c r="X53" s="16">
        <v>1</v>
      </c>
      <c r="Y53" s="4"/>
      <c r="Z53" s="4"/>
      <c r="AA53" s="4"/>
      <c r="AB53" s="4"/>
      <c r="AC53" s="4"/>
      <c r="AD53" s="4"/>
      <c r="AE53" s="4"/>
      <c r="AF53" s="4"/>
      <c r="AG53" s="7"/>
    </row>
    <row r="54" spans="1:33">
      <c r="A54" s="16">
        <v>210</v>
      </c>
      <c r="B54" s="15" t="s">
        <v>69</v>
      </c>
      <c r="C54" s="16">
        <v>21</v>
      </c>
      <c r="D54" s="16">
        <v>63</v>
      </c>
      <c r="E54" s="16">
        <v>135</v>
      </c>
      <c r="F54" s="18">
        <v>227</v>
      </c>
      <c r="G54" s="18">
        <v>461</v>
      </c>
      <c r="H54" s="18"/>
      <c r="I54" s="18"/>
      <c r="K54" s="16">
        <v>165</v>
      </c>
      <c r="L54" s="16">
        <v>120</v>
      </c>
      <c r="M54" s="16">
        <v>285</v>
      </c>
      <c r="N54" s="16">
        <v>215</v>
      </c>
      <c r="P54" s="18"/>
      <c r="Q54" s="18"/>
      <c r="R54" s="16">
        <f t="shared" si="10"/>
        <v>785</v>
      </c>
      <c r="S54" s="17">
        <f t="shared" si="11"/>
        <v>5.8148148148148149</v>
      </c>
      <c r="T54" s="18"/>
      <c r="U54" s="17"/>
      <c r="V54" s="18"/>
      <c r="W54" s="17"/>
      <c r="X54" s="16">
        <v>36</v>
      </c>
      <c r="Y54" s="4"/>
      <c r="Z54" s="4"/>
      <c r="AA54" s="4"/>
      <c r="AB54" s="4"/>
      <c r="AC54" s="4"/>
      <c r="AD54" s="4"/>
      <c r="AE54" s="4"/>
      <c r="AF54" s="4"/>
      <c r="AG54" s="7"/>
    </row>
    <row r="55" spans="1:33">
      <c r="A55" s="16">
        <v>211</v>
      </c>
      <c r="B55" s="15" t="s">
        <v>70</v>
      </c>
      <c r="C55" s="16">
        <v>35</v>
      </c>
      <c r="D55" s="16">
        <v>70</v>
      </c>
      <c r="E55" s="16">
        <v>165</v>
      </c>
      <c r="F55" s="18">
        <v>240</v>
      </c>
      <c r="G55" s="18">
        <v>533</v>
      </c>
      <c r="H55" s="18">
        <v>130</v>
      </c>
      <c r="I55" s="18"/>
      <c r="J55" s="16">
        <v>342</v>
      </c>
      <c r="K55" s="16">
        <v>186</v>
      </c>
      <c r="L55" s="16">
        <v>136</v>
      </c>
      <c r="M55" s="16">
        <v>374</v>
      </c>
      <c r="N55" s="16">
        <v>270</v>
      </c>
      <c r="O55" s="16">
        <v>30</v>
      </c>
      <c r="P55" s="18">
        <v>78</v>
      </c>
      <c r="Q55" s="18"/>
      <c r="R55" s="16">
        <f t="shared" si="10"/>
        <v>966</v>
      </c>
      <c r="S55" s="17">
        <f t="shared" si="11"/>
        <v>5.8545454545454545</v>
      </c>
      <c r="T55" s="18">
        <f t="shared" si="12"/>
        <v>903</v>
      </c>
      <c r="U55" s="17">
        <f t="shared" si="13"/>
        <v>5.4727272727272727</v>
      </c>
      <c r="V55" s="18"/>
      <c r="W55" s="17"/>
      <c r="X55" s="16">
        <v>22</v>
      </c>
      <c r="Y55" s="4"/>
      <c r="Z55" s="4"/>
      <c r="AA55" s="4"/>
      <c r="AB55" s="4"/>
      <c r="AC55" s="4"/>
      <c r="AD55" s="4"/>
      <c r="AE55" s="4"/>
      <c r="AF55" s="4"/>
      <c r="AG55" s="7"/>
    </row>
    <row r="56" spans="1:33">
      <c r="A56" s="16">
        <v>212</v>
      </c>
      <c r="B56" s="15" t="s">
        <v>71</v>
      </c>
      <c r="C56" s="16">
        <v>25</v>
      </c>
      <c r="D56" s="16">
        <v>69</v>
      </c>
      <c r="E56" s="16">
        <v>153</v>
      </c>
      <c r="F56" s="18">
        <v>215.99999999999997</v>
      </c>
      <c r="G56" s="18">
        <v>503</v>
      </c>
      <c r="H56" s="18">
        <v>113</v>
      </c>
      <c r="I56" s="18">
        <v>1206</v>
      </c>
      <c r="J56" s="16">
        <v>309</v>
      </c>
      <c r="K56" s="16">
        <v>190</v>
      </c>
      <c r="L56" s="16">
        <v>140</v>
      </c>
      <c r="M56" s="16">
        <v>360</v>
      </c>
      <c r="N56" s="16">
        <v>280</v>
      </c>
      <c r="O56" s="16">
        <v>29</v>
      </c>
      <c r="P56" s="18">
        <v>70</v>
      </c>
      <c r="Q56" s="18">
        <v>1372</v>
      </c>
      <c r="R56" s="16">
        <f t="shared" si="10"/>
        <v>970</v>
      </c>
      <c r="S56" s="17">
        <f t="shared" si="11"/>
        <v>6.3398692810457513</v>
      </c>
      <c r="T56" s="18">
        <f t="shared" si="12"/>
        <v>832</v>
      </c>
      <c r="U56" s="17">
        <f t="shared" si="13"/>
        <v>5.4379084967320264</v>
      </c>
      <c r="V56" s="18">
        <f t="shared" si="14"/>
        <v>2578</v>
      </c>
      <c r="W56" s="17">
        <f t="shared" si="15"/>
        <v>16.84967320261438</v>
      </c>
      <c r="X56" s="16">
        <v>27</v>
      </c>
      <c r="Y56" s="4"/>
      <c r="Z56" s="4"/>
      <c r="AA56" s="4"/>
      <c r="AB56" s="4"/>
      <c r="AC56" s="4"/>
      <c r="AD56" s="4"/>
      <c r="AE56" s="4"/>
      <c r="AF56" s="4"/>
      <c r="AG56" s="7"/>
    </row>
    <row r="57" spans="1:33">
      <c r="A57" s="16">
        <v>213</v>
      </c>
      <c r="B57" s="15" t="s">
        <v>72</v>
      </c>
      <c r="C57" s="16">
        <v>30</v>
      </c>
      <c r="D57" s="16">
        <v>63</v>
      </c>
      <c r="E57" s="16">
        <v>130</v>
      </c>
      <c r="F57" s="18">
        <v>212</v>
      </c>
      <c r="G57" s="18">
        <v>512</v>
      </c>
      <c r="H57" s="18">
        <v>196</v>
      </c>
      <c r="I57" s="18">
        <v>1377</v>
      </c>
      <c r="J57" s="16">
        <v>308</v>
      </c>
      <c r="K57" s="16">
        <v>154</v>
      </c>
      <c r="L57" s="16">
        <v>126</v>
      </c>
      <c r="M57" s="16">
        <v>264</v>
      </c>
      <c r="N57" s="16">
        <v>187</v>
      </c>
      <c r="O57" s="16">
        <v>30</v>
      </c>
      <c r="P57" s="18">
        <v>87</v>
      </c>
      <c r="Q57" s="18">
        <v>1505</v>
      </c>
      <c r="R57" s="16">
        <f t="shared" si="10"/>
        <v>731</v>
      </c>
      <c r="S57" s="17">
        <f t="shared" si="11"/>
        <v>5.6230769230769226</v>
      </c>
      <c r="T57" s="18">
        <f t="shared" si="12"/>
        <v>920</v>
      </c>
      <c r="U57" s="17">
        <f t="shared" si="13"/>
        <v>7.0769230769230766</v>
      </c>
      <c r="V57" s="18">
        <f t="shared" si="14"/>
        <v>2882</v>
      </c>
      <c r="W57" s="17">
        <f t="shared" si="15"/>
        <v>22.169230769230769</v>
      </c>
      <c r="X57" s="16">
        <v>23</v>
      </c>
      <c r="Y57" s="4"/>
      <c r="Z57" s="4"/>
      <c r="AA57" s="4"/>
      <c r="AB57" s="4"/>
      <c r="AC57" s="4"/>
      <c r="AD57" s="4"/>
      <c r="AE57" s="4"/>
      <c r="AF57" s="4"/>
      <c r="AG57" s="7"/>
    </row>
    <row r="58" spans="1:33">
      <c r="A58" s="16">
        <v>214</v>
      </c>
      <c r="B58" s="15" t="s">
        <v>73</v>
      </c>
      <c r="C58" s="16">
        <v>33</v>
      </c>
      <c r="D58" s="16">
        <v>67</v>
      </c>
      <c r="E58" s="16">
        <v>155</v>
      </c>
      <c r="F58" s="18"/>
      <c r="G58" s="18">
        <v>615</v>
      </c>
      <c r="H58" s="18"/>
      <c r="I58" s="18">
        <v>1510</v>
      </c>
      <c r="J58" s="16">
        <v>306</v>
      </c>
      <c r="K58" s="16">
        <v>140</v>
      </c>
      <c r="L58" s="16">
        <v>105</v>
      </c>
      <c r="M58" s="16">
        <v>265</v>
      </c>
      <c r="N58" s="16">
        <v>190</v>
      </c>
      <c r="O58" s="16">
        <v>27</v>
      </c>
      <c r="P58" s="18">
        <v>75</v>
      </c>
      <c r="Q58" s="18">
        <v>1449.9999999999998</v>
      </c>
      <c r="R58" s="16">
        <f t="shared" si="10"/>
        <v>700</v>
      </c>
      <c r="S58" s="17">
        <f t="shared" si="11"/>
        <v>4.5161290322580649</v>
      </c>
      <c r="T58" s="18"/>
      <c r="U58" s="17"/>
      <c r="V58" s="18">
        <f t="shared" si="14"/>
        <v>2960</v>
      </c>
      <c r="W58" s="17">
        <f t="shared" si="15"/>
        <v>19.096774193548388</v>
      </c>
      <c r="X58" s="16">
        <v>37</v>
      </c>
      <c r="Y58" s="4"/>
      <c r="Z58" s="4"/>
      <c r="AA58" s="4"/>
      <c r="AB58" s="4"/>
      <c r="AC58" s="4"/>
      <c r="AD58" s="4"/>
      <c r="AE58" s="4"/>
      <c r="AF58" s="4"/>
      <c r="AG58" s="7"/>
    </row>
    <row r="59" spans="1:33">
      <c r="A59" s="16">
        <v>215</v>
      </c>
      <c r="B59" s="15" t="s">
        <v>74</v>
      </c>
      <c r="C59" s="16">
        <v>21</v>
      </c>
      <c r="D59" s="16">
        <v>64</v>
      </c>
      <c r="E59" s="16">
        <v>125</v>
      </c>
      <c r="F59" s="18">
        <v>194</v>
      </c>
      <c r="G59" s="18">
        <v>515</v>
      </c>
      <c r="H59" s="18">
        <v>126</v>
      </c>
      <c r="I59" s="18"/>
      <c r="J59" s="16">
        <v>320</v>
      </c>
      <c r="K59" s="16">
        <v>155</v>
      </c>
      <c r="L59" s="16">
        <v>119.4</v>
      </c>
      <c r="M59" s="16">
        <v>285</v>
      </c>
      <c r="N59" s="16">
        <v>190</v>
      </c>
      <c r="P59" s="18"/>
      <c r="Q59" s="18"/>
      <c r="R59" s="16">
        <f t="shared" si="10"/>
        <v>749.4</v>
      </c>
      <c r="S59" s="17">
        <f t="shared" si="11"/>
        <v>5.9951999999999996</v>
      </c>
      <c r="T59" s="18">
        <f t="shared" si="12"/>
        <v>835</v>
      </c>
      <c r="U59" s="17">
        <f t="shared" si="13"/>
        <v>6.68</v>
      </c>
      <c r="V59" s="18"/>
      <c r="W59" s="17"/>
      <c r="X59" s="16">
        <v>5</v>
      </c>
      <c r="Y59" s="4"/>
      <c r="Z59" s="4"/>
      <c r="AA59" s="4"/>
      <c r="AB59" s="4"/>
      <c r="AC59" s="4"/>
      <c r="AD59" s="4"/>
      <c r="AE59" s="4"/>
      <c r="AF59" s="4"/>
      <c r="AG59" s="7"/>
    </row>
    <row r="60" spans="1:33">
      <c r="A60" s="16">
        <v>216</v>
      </c>
      <c r="B60" s="15" t="s">
        <v>75</v>
      </c>
      <c r="C60" s="16">
        <v>30</v>
      </c>
      <c r="D60" s="16">
        <v>62</v>
      </c>
      <c r="E60" s="16">
        <v>127</v>
      </c>
      <c r="F60" s="18">
        <v>228</v>
      </c>
      <c r="G60" s="18">
        <v>598</v>
      </c>
      <c r="H60" s="18">
        <v>191</v>
      </c>
      <c r="I60" s="18"/>
      <c r="J60" s="16">
        <v>310</v>
      </c>
      <c r="K60" s="16">
        <v>150</v>
      </c>
      <c r="L60" s="16">
        <v>112</v>
      </c>
      <c r="N60" s="16">
        <v>230</v>
      </c>
      <c r="P60" s="18"/>
      <c r="Q60" s="18"/>
      <c r="R60" s="16"/>
      <c r="S60" s="17"/>
      <c r="T60" s="18">
        <f t="shared" si="12"/>
        <v>1017</v>
      </c>
      <c r="U60" s="17">
        <f t="shared" si="13"/>
        <v>8.0078740157480315</v>
      </c>
      <c r="V60" s="18"/>
      <c r="W60" s="17"/>
      <c r="X60" s="16">
        <v>38</v>
      </c>
      <c r="Y60" s="4"/>
      <c r="Z60" s="4"/>
      <c r="AA60" s="4"/>
      <c r="AB60" s="4"/>
      <c r="AC60" s="4"/>
      <c r="AD60" s="4"/>
      <c r="AE60" s="4"/>
      <c r="AF60" s="4"/>
      <c r="AG60" s="7"/>
    </row>
    <row r="61" spans="1:33">
      <c r="A61" s="16">
        <v>217</v>
      </c>
      <c r="B61" s="15" t="s">
        <v>76</v>
      </c>
      <c r="C61" s="16">
        <v>26</v>
      </c>
      <c r="D61" s="16">
        <v>66</v>
      </c>
      <c r="E61" s="16">
        <v>145</v>
      </c>
      <c r="F61" s="18">
        <v>384.99999999999994</v>
      </c>
      <c r="G61" s="18">
        <v>694</v>
      </c>
      <c r="H61" s="18">
        <v>290</v>
      </c>
      <c r="I61" s="18"/>
      <c r="K61" s="16">
        <v>130</v>
      </c>
      <c r="L61" s="16">
        <v>95</v>
      </c>
      <c r="M61" s="16">
        <v>275</v>
      </c>
      <c r="N61" s="16">
        <v>210</v>
      </c>
      <c r="O61" s="16">
        <v>25</v>
      </c>
      <c r="P61" s="18"/>
      <c r="Q61" s="18">
        <v>1493</v>
      </c>
      <c r="R61" s="16">
        <f t="shared" si="10"/>
        <v>710</v>
      </c>
      <c r="S61" s="17">
        <f t="shared" si="11"/>
        <v>4.8965517241379306</v>
      </c>
      <c r="T61" s="18">
        <f t="shared" si="12"/>
        <v>1369</v>
      </c>
      <c r="U61" s="17">
        <f t="shared" si="13"/>
        <v>9.4413793103448285</v>
      </c>
      <c r="V61" s="18"/>
      <c r="W61" s="17"/>
      <c r="X61" s="16">
        <v>40</v>
      </c>
      <c r="Y61" s="4"/>
      <c r="Z61" s="4"/>
      <c r="AA61" s="4"/>
      <c r="AB61" s="4"/>
      <c r="AC61" s="4"/>
      <c r="AD61" s="4"/>
      <c r="AE61" s="4"/>
      <c r="AF61" s="4"/>
      <c r="AG61" s="7"/>
    </row>
    <row r="62" spans="1:33">
      <c r="A62" s="16">
        <v>201</v>
      </c>
      <c r="B62" s="15" t="s">
        <v>77</v>
      </c>
      <c r="C62" s="16">
        <v>35</v>
      </c>
      <c r="D62" s="16">
        <v>68</v>
      </c>
      <c r="E62" s="16">
        <v>138</v>
      </c>
      <c r="F62" s="18">
        <v>227</v>
      </c>
      <c r="G62" s="18">
        <v>451</v>
      </c>
      <c r="H62" s="18">
        <v>167</v>
      </c>
      <c r="I62" s="18">
        <v>1347</v>
      </c>
      <c r="J62" s="16">
        <v>359</v>
      </c>
      <c r="K62" s="16">
        <v>165</v>
      </c>
      <c r="L62" s="16">
        <v>105</v>
      </c>
      <c r="M62" s="16">
        <v>315</v>
      </c>
      <c r="N62" s="16">
        <v>220</v>
      </c>
      <c r="O62" s="16">
        <v>37</v>
      </c>
      <c r="P62" s="18"/>
      <c r="Q62" s="18">
        <v>1260</v>
      </c>
      <c r="R62" s="16">
        <f t="shared" si="10"/>
        <v>805</v>
      </c>
      <c r="S62" s="17">
        <f t="shared" si="11"/>
        <v>5.833333333333333</v>
      </c>
      <c r="T62" s="18">
        <f t="shared" si="12"/>
        <v>845</v>
      </c>
      <c r="U62" s="17">
        <f t="shared" si="13"/>
        <v>6.1231884057971016</v>
      </c>
      <c r="V62" s="18">
        <f t="shared" si="14"/>
        <v>2607</v>
      </c>
      <c r="W62" s="17">
        <f t="shared" si="15"/>
        <v>18.891304347826086</v>
      </c>
      <c r="X62" s="16">
        <v>16</v>
      </c>
      <c r="Y62" s="4"/>
      <c r="Z62" s="4"/>
      <c r="AA62" s="4"/>
      <c r="AB62" s="4"/>
      <c r="AC62" s="4"/>
      <c r="AD62" s="4"/>
      <c r="AE62" s="4"/>
      <c r="AF62" s="4"/>
      <c r="AG62" s="7"/>
    </row>
    <row r="63" spans="1:33">
      <c r="A63" s="16">
        <v>218</v>
      </c>
      <c r="B63" s="15" t="s">
        <v>78</v>
      </c>
      <c r="C63" s="16">
        <v>26</v>
      </c>
      <c r="D63" s="16">
        <v>64</v>
      </c>
      <c r="E63" s="16">
        <v>135</v>
      </c>
      <c r="F63" s="18">
        <v>238</v>
      </c>
      <c r="G63" s="18">
        <v>518</v>
      </c>
      <c r="H63" s="18"/>
      <c r="I63" s="18"/>
      <c r="K63" s="16">
        <v>155</v>
      </c>
      <c r="L63" s="16">
        <v>125</v>
      </c>
      <c r="M63" s="16">
        <v>300</v>
      </c>
      <c r="N63" s="16">
        <v>215</v>
      </c>
      <c r="O63" s="16">
        <v>28</v>
      </c>
      <c r="P63" s="18">
        <v>69</v>
      </c>
      <c r="Q63" s="18">
        <v>1222</v>
      </c>
      <c r="R63" s="16">
        <f t="shared" si="10"/>
        <v>795</v>
      </c>
      <c r="S63" s="17">
        <f t="shared" si="11"/>
        <v>5.8888888888888893</v>
      </c>
      <c r="T63" s="18"/>
      <c r="U63" s="17"/>
      <c r="V63" s="18"/>
      <c r="W63" s="17"/>
      <c r="X63" s="16">
        <v>10</v>
      </c>
      <c r="Y63" s="7"/>
      <c r="Z63" s="7"/>
      <c r="AA63" s="7"/>
      <c r="AB63" s="7"/>
      <c r="AC63" s="7"/>
      <c r="AD63" s="7"/>
      <c r="AE63" s="7"/>
      <c r="AF63" s="7"/>
      <c r="AG63" s="7"/>
    </row>
    <row r="64" spans="1:33">
      <c r="A64" s="16">
        <v>219</v>
      </c>
      <c r="B64" s="15" t="s">
        <v>79</v>
      </c>
      <c r="C64" s="16">
        <v>28</v>
      </c>
      <c r="D64" s="16">
        <v>69</v>
      </c>
      <c r="E64" s="16">
        <v>145</v>
      </c>
      <c r="F64" s="18"/>
      <c r="G64" s="18"/>
      <c r="H64" s="18">
        <v>130</v>
      </c>
      <c r="I64" s="18">
        <v>1356</v>
      </c>
      <c r="J64" s="16">
        <v>353</v>
      </c>
      <c r="K64" s="16">
        <v>155</v>
      </c>
      <c r="M64" s="16">
        <v>285</v>
      </c>
      <c r="O64" s="16">
        <v>20</v>
      </c>
      <c r="P64" s="18"/>
      <c r="Q64" s="18">
        <v>1294</v>
      </c>
      <c r="R64" s="16"/>
      <c r="S64" s="17"/>
      <c r="T64" s="18"/>
      <c r="U64" s="17"/>
      <c r="V64" s="18">
        <f t="shared" si="14"/>
        <v>2650</v>
      </c>
      <c r="W64" s="17">
        <f t="shared" si="15"/>
        <v>18.275862068965516</v>
      </c>
      <c r="X64" s="16">
        <v>30</v>
      </c>
    </row>
    <row r="65" spans="1:24">
      <c r="A65" s="16">
        <v>220</v>
      </c>
      <c r="B65" s="15" t="s">
        <v>80</v>
      </c>
      <c r="C65" s="16">
        <v>21</v>
      </c>
      <c r="D65" s="16">
        <v>63</v>
      </c>
      <c r="E65" s="16">
        <v>125</v>
      </c>
      <c r="F65" s="18">
        <v>200</v>
      </c>
      <c r="G65" s="18">
        <v>250.00000000000003</v>
      </c>
      <c r="H65" s="18">
        <v>174</v>
      </c>
      <c r="I65" s="18">
        <v>1155</v>
      </c>
      <c r="J65" s="16">
        <v>421</v>
      </c>
      <c r="K65" s="16">
        <v>155</v>
      </c>
      <c r="L65" s="16">
        <v>120</v>
      </c>
      <c r="M65" s="16">
        <v>315</v>
      </c>
      <c r="N65" s="16">
        <v>215</v>
      </c>
      <c r="O65" s="16">
        <v>40</v>
      </c>
      <c r="P65" s="18">
        <v>90</v>
      </c>
      <c r="Q65" s="18"/>
      <c r="R65" s="16">
        <f t="shared" si="10"/>
        <v>805</v>
      </c>
      <c r="S65" s="17">
        <f t="shared" si="11"/>
        <v>6.44</v>
      </c>
      <c r="T65" s="18">
        <f t="shared" si="12"/>
        <v>624</v>
      </c>
      <c r="U65" s="17">
        <f t="shared" si="13"/>
        <v>4.992</v>
      </c>
      <c r="V65" s="18"/>
      <c r="W65" s="17"/>
      <c r="X65" s="16">
        <v>9</v>
      </c>
    </row>
    <row r="66" spans="1:24">
      <c r="A66" s="16">
        <v>221</v>
      </c>
      <c r="B66" s="15" t="s">
        <v>81</v>
      </c>
      <c r="C66" s="16">
        <v>32</v>
      </c>
      <c r="D66" s="16">
        <v>62</v>
      </c>
      <c r="E66" s="16">
        <v>135</v>
      </c>
      <c r="F66" s="18">
        <v>167</v>
      </c>
      <c r="G66" s="18">
        <v>481.00000000000006</v>
      </c>
      <c r="H66" s="18">
        <v>503</v>
      </c>
      <c r="I66" s="18">
        <v>1124</v>
      </c>
      <c r="J66" s="16">
        <v>310</v>
      </c>
      <c r="K66" s="16">
        <v>165</v>
      </c>
      <c r="L66" s="16">
        <v>135</v>
      </c>
      <c r="M66" s="16">
        <v>325</v>
      </c>
      <c r="N66" s="16">
        <v>230</v>
      </c>
      <c r="O66" s="16">
        <v>42</v>
      </c>
      <c r="P66" s="18">
        <v>70</v>
      </c>
      <c r="Q66" s="18">
        <v>1290</v>
      </c>
      <c r="R66" s="16">
        <f t="shared" si="10"/>
        <v>855</v>
      </c>
      <c r="S66" s="17">
        <f t="shared" si="11"/>
        <v>6.333333333333333</v>
      </c>
      <c r="T66" s="18">
        <f t="shared" si="12"/>
        <v>1151</v>
      </c>
      <c r="U66" s="17">
        <f t="shared" si="13"/>
        <v>8.5259259259259252</v>
      </c>
      <c r="V66" s="18">
        <f t="shared" si="14"/>
        <v>2414</v>
      </c>
      <c r="W66" s="17">
        <f t="shared" si="15"/>
        <v>17.881481481481483</v>
      </c>
      <c r="X66" s="16">
        <v>3</v>
      </c>
    </row>
    <row r="67" spans="1:24">
      <c r="A67" s="16">
        <v>222</v>
      </c>
      <c r="B67" s="15" t="s">
        <v>82</v>
      </c>
      <c r="C67" s="16">
        <v>38</v>
      </c>
      <c r="D67" s="16">
        <v>69</v>
      </c>
      <c r="E67" s="16">
        <v>148</v>
      </c>
      <c r="F67" s="18"/>
      <c r="G67" s="18"/>
      <c r="H67" s="18"/>
      <c r="I67" s="18"/>
      <c r="J67" s="16">
        <v>289</v>
      </c>
      <c r="L67" s="16">
        <v>95</v>
      </c>
      <c r="M67" s="16">
        <v>220</v>
      </c>
      <c r="N67" s="16">
        <v>185</v>
      </c>
      <c r="O67" s="16">
        <v>33</v>
      </c>
      <c r="P67" s="18"/>
      <c r="Q67" s="18">
        <v>1391</v>
      </c>
      <c r="R67" s="16"/>
      <c r="S67" s="17"/>
      <c r="T67" s="18"/>
      <c r="U67" s="17"/>
      <c r="V67" s="18"/>
      <c r="W67" s="17"/>
      <c r="X67" s="16">
        <v>32</v>
      </c>
    </row>
    <row r="68" spans="1:24">
      <c r="A68" s="16">
        <v>223</v>
      </c>
      <c r="B68" s="15" t="s">
        <v>83</v>
      </c>
      <c r="C68" s="16">
        <v>27</v>
      </c>
      <c r="D68" s="16">
        <v>62</v>
      </c>
      <c r="E68" s="16">
        <v>127</v>
      </c>
      <c r="F68" s="18">
        <v>214</v>
      </c>
      <c r="G68" s="18"/>
      <c r="H68" s="18">
        <v>287</v>
      </c>
      <c r="I68" s="18"/>
      <c r="K68" s="16">
        <v>145</v>
      </c>
      <c r="L68" s="16">
        <v>100</v>
      </c>
      <c r="M68" s="16">
        <v>290</v>
      </c>
      <c r="N68" s="16">
        <v>215</v>
      </c>
      <c r="O68" s="16">
        <v>30</v>
      </c>
      <c r="P68" s="18"/>
      <c r="Q68" s="18"/>
      <c r="R68" s="16">
        <f t="shared" si="10"/>
        <v>750</v>
      </c>
      <c r="S68" s="17">
        <f t="shared" si="11"/>
        <v>5.9055118110236222</v>
      </c>
      <c r="T68" s="18"/>
      <c r="U68" s="17"/>
      <c r="V68" s="18"/>
      <c r="W68" s="17"/>
      <c r="X68" s="16">
        <v>24</v>
      </c>
    </row>
    <row r="69" spans="1:24">
      <c r="A69" s="16">
        <v>224</v>
      </c>
      <c r="B69" s="15" t="s">
        <v>84</v>
      </c>
      <c r="C69" s="16">
        <v>30</v>
      </c>
      <c r="D69" s="16">
        <v>65</v>
      </c>
      <c r="E69" s="16">
        <v>125</v>
      </c>
      <c r="F69" s="18">
        <v>254</v>
      </c>
      <c r="G69" s="18">
        <v>544</v>
      </c>
      <c r="H69" s="18"/>
      <c r="I69" s="18"/>
      <c r="J69" s="16">
        <v>354</v>
      </c>
      <c r="K69" s="16">
        <v>150</v>
      </c>
      <c r="L69" s="16">
        <v>112</v>
      </c>
      <c r="M69" s="16">
        <v>255</v>
      </c>
      <c r="N69" s="16">
        <v>235</v>
      </c>
      <c r="P69" s="18"/>
      <c r="Q69" s="18"/>
      <c r="R69" s="16">
        <f t="shared" si="10"/>
        <v>752</v>
      </c>
      <c r="S69" s="17">
        <f t="shared" si="11"/>
        <v>6.016</v>
      </c>
      <c r="T69" s="18"/>
      <c r="U69" s="17"/>
      <c r="V69" s="18"/>
      <c r="W69" s="17"/>
      <c r="X69" s="16">
        <v>33</v>
      </c>
    </row>
    <row r="70" spans="1:24">
      <c r="A70" s="16">
        <v>225</v>
      </c>
      <c r="B70" s="15" t="s">
        <v>85</v>
      </c>
      <c r="C70" s="16">
        <v>26</v>
      </c>
      <c r="D70" s="16">
        <v>64</v>
      </c>
      <c r="E70" s="16">
        <v>143</v>
      </c>
      <c r="F70" s="18">
        <v>197</v>
      </c>
      <c r="G70" s="18"/>
      <c r="H70" s="18"/>
      <c r="I70" s="18"/>
      <c r="K70" s="16">
        <v>180</v>
      </c>
      <c r="L70" s="16">
        <v>145</v>
      </c>
      <c r="M70" s="16">
        <v>325</v>
      </c>
      <c r="N70" s="16">
        <v>225</v>
      </c>
      <c r="O70" s="16">
        <v>39</v>
      </c>
      <c r="P70" s="18"/>
      <c r="Q70" s="18"/>
      <c r="R70" s="16">
        <f t="shared" si="10"/>
        <v>875</v>
      </c>
      <c r="S70" s="17">
        <f t="shared" si="11"/>
        <v>6.1188811188811192</v>
      </c>
      <c r="T70" s="18"/>
      <c r="U70" s="17"/>
      <c r="V70" s="18"/>
      <c r="W70" s="17"/>
      <c r="X70" s="16">
        <v>4</v>
      </c>
    </row>
    <row r="71" spans="1:24">
      <c r="A71" s="16">
        <v>226</v>
      </c>
      <c r="B71" s="15" t="s">
        <v>86</v>
      </c>
      <c r="C71" s="16">
        <v>25</v>
      </c>
      <c r="D71" s="16">
        <v>64</v>
      </c>
      <c r="E71" s="16">
        <v>130</v>
      </c>
      <c r="F71" s="18">
        <v>210</v>
      </c>
      <c r="G71" s="18">
        <v>486</v>
      </c>
      <c r="H71" s="18">
        <v>167</v>
      </c>
      <c r="I71" s="18">
        <v>1110</v>
      </c>
      <c r="J71" s="16">
        <v>363</v>
      </c>
      <c r="K71" s="16">
        <v>175</v>
      </c>
      <c r="L71" s="16">
        <v>123</v>
      </c>
      <c r="M71" s="16">
        <v>320</v>
      </c>
      <c r="N71" s="16">
        <v>230</v>
      </c>
      <c r="O71" s="16">
        <v>36</v>
      </c>
      <c r="P71" s="18">
        <v>64</v>
      </c>
      <c r="Q71" s="18">
        <v>1260</v>
      </c>
      <c r="R71" s="16">
        <f t="shared" si="10"/>
        <v>848</v>
      </c>
      <c r="S71" s="17">
        <f t="shared" si="11"/>
        <v>6.523076923076923</v>
      </c>
      <c r="T71" s="18">
        <f t="shared" si="12"/>
        <v>863</v>
      </c>
      <c r="U71" s="17">
        <f t="shared" si="13"/>
        <v>6.6384615384615389</v>
      </c>
      <c r="V71" s="18">
        <f t="shared" si="14"/>
        <v>2370</v>
      </c>
      <c r="W71" s="17">
        <f t="shared" si="15"/>
        <v>18.23076923076923</v>
      </c>
      <c r="X71" s="16">
        <v>6</v>
      </c>
    </row>
    <row r="72" spans="1:24">
      <c r="A72" s="16">
        <v>227</v>
      </c>
      <c r="B72" s="15" t="s">
        <v>87</v>
      </c>
      <c r="C72" s="16">
        <v>30</v>
      </c>
      <c r="D72" s="16">
        <v>68</v>
      </c>
      <c r="E72" s="16">
        <v>129</v>
      </c>
      <c r="F72" s="18">
        <v>191</v>
      </c>
      <c r="G72" s="18">
        <v>491.99999999999994</v>
      </c>
      <c r="H72" s="18">
        <v>162</v>
      </c>
      <c r="I72" s="18">
        <v>1032</v>
      </c>
      <c r="J72" s="16">
        <v>420</v>
      </c>
      <c r="K72" s="16">
        <v>160</v>
      </c>
      <c r="L72" s="16">
        <v>105</v>
      </c>
      <c r="M72" s="16">
        <v>335</v>
      </c>
      <c r="N72" s="16">
        <v>215</v>
      </c>
      <c r="O72" s="16">
        <v>42</v>
      </c>
      <c r="P72" s="18">
        <v>81</v>
      </c>
      <c r="Q72" s="18">
        <v>1282</v>
      </c>
      <c r="R72" s="16">
        <f t="shared" si="10"/>
        <v>815</v>
      </c>
      <c r="S72" s="17">
        <f t="shared" si="11"/>
        <v>6.3178294573643408</v>
      </c>
      <c r="T72" s="18">
        <f t="shared" si="12"/>
        <v>845</v>
      </c>
      <c r="U72" s="17">
        <f t="shared" si="13"/>
        <v>6.5503875968992249</v>
      </c>
      <c r="V72" s="18">
        <f t="shared" si="14"/>
        <v>2314</v>
      </c>
      <c r="W72" s="17">
        <f t="shared" si="15"/>
        <v>17.937984496124031</v>
      </c>
      <c r="X72" s="16">
        <v>15</v>
      </c>
    </row>
    <row r="73" spans="1:24">
      <c r="A73" s="16">
        <v>228</v>
      </c>
      <c r="B73" s="15" t="s">
        <v>88</v>
      </c>
      <c r="C73" s="16">
        <v>28</v>
      </c>
      <c r="D73" s="16">
        <v>69</v>
      </c>
      <c r="E73" s="16">
        <v>160</v>
      </c>
      <c r="F73" s="18">
        <v>323</v>
      </c>
      <c r="G73" s="18">
        <v>577</v>
      </c>
      <c r="H73" s="18"/>
      <c r="I73" s="18">
        <v>1446</v>
      </c>
      <c r="J73" s="16">
        <v>304</v>
      </c>
      <c r="K73" s="16">
        <v>155</v>
      </c>
      <c r="L73" s="16">
        <v>115</v>
      </c>
      <c r="M73" s="16">
        <v>340</v>
      </c>
      <c r="N73" s="16">
        <v>235</v>
      </c>
      <c r="O73" s="16">
        <v>27</v>
      </c>
      <c r="P73" s="18">
        <v>70</v>
      </c>
      <c r="Q73" s="18">
        <v>1343</v>
      </c>
      <c r="R73" s="16">
        <f t="shared" si="10"/>
        <v>845</v>
      </c>
      <c r="S73" s="17">
        <f t="shared" si="11"/>
        <v>5.28125</v>
      </c>
      <c r="T73" s="18"/>
      <c r="U73" s="17"/>
      <c r="V73" s="18">
        <f t="shared" si="14"/>
        <v>2789</v>
      </c>
      <c r="W73" s="17">
        <f t="shared" si="15"/>
        <v>17.431249999999999</v>
      </c>
      <c r="X73" s="16">
        <v>34</v>
      </c>
    </row>
    <row r="74" spans="1:24">
      <c r="A74" s="16">
        <v>229</v>
      </c>
      <c r="B74" s="15" t="s">
        <v>89</v>
      </c>
      <c r="C74" s="16">
        <v>28</v>
      </c>
      <c r="D74" s="16">
        <v>63</v>
      </c>
      <c r="E74" s="16">
        <v>130</v>
      </c>
      <c r="F74" s="18">
        <v>225</v>
      </c>
      <c r="G74" s="18">
        <v>586</v>
      </c>
      <c r="H74" s="18">
        <v>134</v>
      </c>
      <c r="I74" s="18">
        <v>1065</v>
      </c>
      <c r="J74" s="16">
        <v>336</v>
      </c>
      <c r="K74" s="16">
        <v>125</v>
      </c>
      <c r="L74" s="16">
        <v>100</v>
      </c>
      <c r="M74" s="16">
        <v>285</v>
      </c>
      <c r="N74" s="16">
        <v>220</v>
      </c>
      <c r="O74" s="16">
        <v>42</v>
      </c>
      <c r="P74" s="18">
        <v>64</v>
      </c>
      <c r="Q74" s="18">
        <v>1298</v>
      </c>
      <c r="R74" s="16">
        <f t="shared" si="10"/>
        <v>730</v>
      </c>
      <c r="S74" s="17">
        <f t="shared" si="11"/>
        <v>5.615384615384615</v>
      </c>
      <c r="T74" s="18">
        <f t="shared" si="12"/>
        <v>945</v>
      </c>
      <c r="U74" s="17">
        <f t="shared" si="13"/>
        <v>7.2692307692307692</v>
      </c>
      <c r="V74" s="18">
        <f t="shared" si="14"/>
        <v>2363</v>
      </c>
      <c r="W74" s="17">
        <f t="shared" si="15"/>
        <v>18.176923076923078</v>
      </c>
      <c r="X74" s="16">
        <v>29</v>
      </c>
    </row>
    <row r="75" spans="1:24">
      <c r="A75" s="16">
        <v>230</v>
      </c>
      <c r="B75" s="15" t="s">
        <v>90</v>
      </c>
      <c r="C75" s="16">
        <v>25</v>
      </c>
      <c r="D75" s="16">
        <v>65</v>
      </c>
      <c r="E75" s="16">
        <v>141</v>
      </c>
      <c r="F75" s="18">
        <v>223</v>
      </c>
      <c r="G75" s="18">
        <v>512</v>
      </c>
      <c r="H75" s="18">
        <v>219.99999999999997</v>
      </c>
      <c r="I75" s="18"/>
      <c r="J75" s="16">
        <v>343</v>
      </c>
      <c r="K75" s="16">
        <v>143</v>
      </c>
      <c r="L75" s="16">
        <v>116</v>
      </c>
      <c r="O75" s="16">
        <v>36</v>
      </c>
      <c r="P75" s="18"/>
      <c r="Q75" s="18"/>
      <c r="R75" s="16"/>
      <c r="S75" s="17"/>
      <c r="T75" s="18">
        <f t="shared" si="12"/>
        <v>955</v>
      </c>
      <c r="U75" s="17">
        <f t="shared" si="13"/>
        <v>6.7730496453900706</v>
      </c>
      <c r="V75" s="18"/>
      <c r="W75" s="17"/>
      <c r="X75" s="16">
        <v>25</v>
      </c>
    </row>
    <row r="76" spans="1:24">
      <c r="A76" s="16">
        <v>231</v>
      </c>
      <c r="B76" s="15" t="s">
        <v>91</v>
      </c>
      <c r="C76" s="16">
        <v>31</v>
      </c>
      <c r="D76" s="16">
        <v>68</v>
      </c>
      <c r="E76" s="16">
        <v>155</v>
      </c>
      <c r="F76" s="18">
        <v>173</v>
      </c>
      <c r="G76" s="18"/>
      <c r="H76" s="18">
        <v>129</v>
      </c>
      <c r="I76" s="18">
        <v>2150</v>
      </c>
      <c r="J76" s="16">
        <v>422</v>
      </c>
      <c r="K76" s="16">
        <v>155</v>
      </c>
      <c r="L76" s="16">
        <v>100</v>
      </c>
      <c r="M76" s="16">
        <v>260</v>
      </c>
      <c r="N76" s="16">
        <v>210</v>
      </c>
      <c r="P76" s="18"/>
      <c r="Q76" s="18">
        <v>1395</v>
      </c>
      <c r="R76" s="16">
        <f t="shared" si="10"/>
        <v>725</v>
      </c>
      <c r="S76" s="17">
        <f t="shared" si="11"/>
        <v>4.67741935483871</v>
      </c>
      <c r="T76" s="18"/>
      <c r="U76" s="17"/>
      <c r="V76" s="18">
        <f t="shared" si="14"/>
        <v>3545</v>
      </c>
      <c r="W76" s="17">
        <f t="shared" si="15"/>
        <v>22.870967741935484</v>
      </c>
      <c r="X76" s="16">
        <v>43</v>
      </c>
    </row>
    <row r="77" spans="1:24">
      <c r="A77" s="16">
        <v>232</v>
      </c>
      <c r="B77" s="15" t="s">
        <v>92</v>
      </c>
      <c r="C77" s="16">
        <v>32</v>
      </c>
      <c r="D77" s="16">
        <v>63</v>
      </c>
      <c r="E77" s="16">
        <v>125</v>
      </c>
      <c r="F77" s="18">
        <v>400</v>
      </c>
      <c r="G77" s="18">
        <v>510</v>
      </c>
      <c r="H77" s="18"/>
      <c r="I77" s="18">
        <v>2150</v>
      </c>
      <c r="J77" s="16">
        <v>312</v>
      </c>
      <c r="K77" s="16">
        <v>100</v>
      </c>
      <c r="L77" s="16">
        <v>75</v>
      </c>
      <c r="M77" s="16">
        <v>195</v>
      </c>
      <c r="N77" s="16">
        <v>175</v>
      </c>
      <c r="P77" s="18"/>
      <c r="Q77" s="18">
        <v>1395</v>
      </c>
      <c r="R77" s="16">
        <f t="shared" si="10"/>
        <v>545</v>
      </c>
      <c r="S77" s="17">
        <f t="shared" si="11"/>
        <v>4.3600000000000003</v>
      </c>
      <c r="T77" s="18"/>
      <c r="U77" s="17"/>
      <c r="V77" s="18">
        <f t="shared" si="14"/>
        <v>3545</v>
      </c>
      <c r="W77" s="17">
        <f t="shared" si="15"/>
        <v>28.36</v>
      </c>
      <c r="X77" s="16">
        <v>41</v>
      </c>
    </row>
    <row r="78" spans="1:24">
      <c r="A78" s="16">
        <v>233</v>
      </c>
      <c r="B78" s="15" t="s">
        <v>93</v>
      </c>
      <c r="C78" s="16">
        <v>25</v>
      </c>
      <c r="D78" s="16">
        <v>63</v>
      </c>
      <c r="E78" s="16">
        <v>127</v>
      </c>
      <c r="F78" s="18">
        <v>261</v>
      </c>
      <c r="G78" s="18">
        <v>526</v>
      </c>
      <c r="H78" s="18">
        <v>133</v>
      </c>
      <c r="I78" s="18"/>
      <c r="J78" s="16">
        <v>357</v>
      </c>
      <c r="K78" s="16">
        <v>160</v>
      </c>
      <c r="L78" s="16">
        <v>130</v>
      </c>
      <c r="M78" s="16">
        <v>325</v>
      </c>
      <c r="N78" s="16">
        <v>220</v>
      </c>
      <c r="O78" s="16">
        <v>30</v>
      </c>
      <c r="P78" s="18">
        <v>75</v>
      </c>
      <c r="Q78" s="18">
        <v>1182</v>
      </c>
      <c r="R78" s="16">
        <f t="shared" si="10"/>
        <v>835</v>
      </c>
      <c r="S78" s="17">
        <f t="shared" si="11"/>
        <v>6.5748031496062991</v>
      </c>
      <c r="T78" s="18">
        <f t="shared" si="12"/>
        <v>920</v>
      </c>
      <c r="U78" s="17">
        <f t="shared" si="13"/>
        <v>7.2440944881889759</v>
      </c>
      <c r="V78" s="18"/>
      <c r="W78" s="17"/>
      <c r="X78" s="16">
        <v>17</v>
      </c>
    </row>
    <row r="79" spans="1:24">
      <c r="A79" s="16">
        <v>234</v>
      </c>
      <c r="B79" s="15" t="s">
        <v>94</v>
      </c>
      <c r="C79" s="16">
        <v>36</v>
      </c>
      <c r="D79" s="16">
        <v>67</v>
      </c>
      <c r="E79" s="16">
        <v>132</v>
      </c>
      <c r="F79" s="18"/>
      <c r="G79" s="18"/>
      <c r="H79" s="18"/>
      <c r="I79" s="18"/>
      <c r="K79" s="16">
        <v>132</v>
      </c>
      <c r="M79" s="16">
        <v>245</v>
      </c>
      <c r="N79" s="16">
        <v>198</v>
      </c>
      <c r="O79" s="16">
        <v>20</v>
      </c>
      <c r="P79" s="18"/>
      <c r="Q79" s="18"/>
      <c r="R79" s="16"/>
      <c r="S79" s="17"/>
      <c r="T79" s="18"/>
      <c r="U79" s="17"/>
      <c r="V79" s="18"/>
      <c r="W79" s="17"/>
      <c r="X79" s="16">
        <v>42</v>
      </c>
    </row>
    <row r="80" spans="1:24">
      <c r="A80" s="16">
        <v>235</v>
      </c>
      <c r="B80" s="15" t="s">
        <v>95</v>
      </c>
      <c r="C80" s="16">
        <v>29</v>
      </c>
      <c r="D80" s="16">
        <v>67</v>
      </c>
      <c r="E80" s="16">
        <v>135</v>
      </c>
      <c r="F80" s="18">
        <v>251</v>
      </c>
      <c r="G80" s="18">
        <v>613</v>
      </c>
      <c r="H80" s="18">
        <v>175</v>
      </c>
      <c r="I80" s="18">
        <v>1393</v>
      </c>
      <c r="J80" s="16">
        <v>341</v>
      </c>
      <c r="K80" s="16">
        <v>145</v>
      </c>
      <c r="L80" s="16">
        <v>125</v>
      </c>
      <c r="M80" s="16">
        <v>265</v>
      </c>
      <c r="N80" s="16">
        <v>205</v>
      </c>
      <c r="O80" s="16">
        <v>30</v>
      </c>
      <c r="P80" s="18">
        <v>80</v>
      </c>
      <c r="Q80" s="18">
        <v>1370</v>
      </c>
      <c r="R80" s="16">
        <f t="shared" si="10"/>
        <v>740</v>
      </c>
      <c r="S80" s="17">
        <f t="shared" si="11"/>
        <v>5.4814814814814818</v>
      </c>
      <c r="T80" s="18">
        <f t="shared" si="12"/>
        <v>1039</v>
      </c>
      <c r="U80" s="17">
        <f t="shared" si="13"/>
        <v>7.6962962962962962</v>
      </c>
      <c r="V80" s="18">
        <f t="shared" si="14"/>
        <v>2763</v>
      </c>
      <c r="W80" s="17">
        <f t="shared" si="15"/>
        <v>20.466666666666665</v>
      </c>
      <c r="X80" s="16">
        <v>31</v>
      </c>
    </row>
    <row r="81" spans="1:24">
      <c r="A81" s="16">
        <v>236</v>
      </c>
      <c r="B81" s="15" t="s">
        <v>96</v>
      </c>
      <c r="C81" s="16">
        <v>26</v>
      </c>
      <c r="D81" s="16">
        <v>66</v>
      </c>
      <c r="E81" s="16">
        <v>160</v>
      </c>
      <c r="F81" s="18">
        <v>264</v>
      </c>
      <c r="G81" s="18"/>
      <c r="H81" s="18">
        <v>103</v>
      </c>
      <c r="I81" s="18"/>
      <c r="J81" s="16">
        <v>366</v>
      </c>
      <c r="K81" s="16">
        <v>175</v>
      </c>
      <c r="L81" s="16">
        <v>120</v>
      </c>
      <c r="M81" s="16">
        <v>275</v>
      </c>
      <c r="N81" s="16">
        <v>225</v>
      </c>
      <c r="O81" s="16">
        <v>30</v>
      </c>
      <c r="P81" s="18">
        <v>66</v>
      </c>
      <c r="Q81" s="18">
        <v>1320</v>
      </c>
      <c r="R81" s="16">
        <f t="shared" si="10"/>
        <v>795</v>
      </c>
      <c r="S81" s="17">
        <f t="shared" si="11"/>
        <v>4.96875</v>
      </c>
      <c r="T81" s="18"/>
      <c r="U81" s="17"/>
      <c r="V81" s="18"/>
      <c r="W81" s="17"/>
      <c r="X81" s="16">
        <v>20</v>
      </c>
    </row>
    <row r="82" spans="1:24">
      <c r="A82" s="16">
        <v>203</v>
      </c>
      <c r="B82" s="15" t="s">
        <v>97</v>
      </c>
      <c r="C82" s="16">
        <v>27</v>
      </c>
      <c r="D82" s="16">
        <v>71</v>
      </c>
      <c r="E82" s="16">
        <v>155</v>
      </c>
      <c r="F82" s="18">
        <v>238</v>
      </c>
      <c r="G82" s="18">
        <v>551</v>
      </c>
      <c r="H82" s="18">
        <v>139</v>
      </c>
      <c r="I82" s="18">
        <v>1330</v>
      </c>
      <c r="J82" s="16">
        <v>362</v>
      </c>
      <c r="K82" s="16">
        <v>180</v>
      </c>
      <c r="L82" s="16">
        <v>145</v>
      </c>
      <c r="M82" s="16">
        <v>325</v>
      </c>
      <c r="N82" s="16">
        <v>245</v>
      </c>
      <c r="O82" s="16">
        <v>35</v>
      </c>
      <c r="P82" s="18">
        <v>68</v>
      </c>
      <c r="Q82" s="18">
        <v>1310</v>
      </c>
      <c r="R82" s="16">
        <f t="shared" si="10"/>
        <v>895</v>
      </c>
      <c r="S82" s="17">
        <f t="shared" si="11"/>
        <v>5.774193548387097</v>
      </c>
      <c r="T82" s="18">
        <f t="shared" si="12"/>
        <v>928</v>
      </c>
      <c r="U82" s="17">
        <f t="shared" si="13"/>
        <v>5.9870967741935486</v>
      </c>
      <c r="V82" s="18">
        <f t="shared" si="14"/>
        <v>2640</v>
      </c>
      <c r="W82" s="17">
        <f t="shared" si="15"/>
        <v>17.032258064516128</v>
      </c>
      <c r="X82" s="16">
        <v>12</v>
      </c>
    </row>
    <row r="83" spans="1:24">
      <c r="A83" s="16">
        <v>237</v>
      </c>
      <c r="B83" s="15" t="s">
        <v>98</v>
      </c>
      <c r="C83" s="16">
        <v>38</v>
      </c>
      <c r="D83" s="16">
        <v>68</v>
      </c>
      <c r="E83" s="16">
        <v>150</v>
      </c>
      <c r="F83" s="18">
        <v>303</v>
      </c>
      <c r="G83" s="18">
        <v>616</v>
      </c>
      <c r="H83" s="18">
        <v>183</v>
      </c>
      <c r="I83" s="18">
        <v>1178</v>
      </c>
      <c r="J83" s="16">
        <v>297</v>
      </c>
      <c r="K83" s="16">
        <v>145</v>
      </c>
      <c r="L83" s="16">
        <v>120</v>
      </c>
      <c r="M83" s="16">
        <v>286</v>
      </c>
      <c r="N83" s="16">
        <v>198</v>
      </c>
      <c r="O83" s="16">
        <v>30</v>
      </c>
      <c r="P83" s="18"/>
      <c r="Q83" s="18"/>
      <c r="R83" s="16">
        <f t="shared" si="10"/>
        <v>749</v>
      </c>
      <c r="S83" s="17">
        <f t="shared" si="11"/>
        <v>4.9933333333333332</v>
      </c>
      <c r="T83" s="18">
        <f t="shared" si="12"/>
        <v>1102</v>
      </c>
      <c r="U83" s="17">
        <f t="shared" si="13"/>
        <v>7.3466666666666667</v>
      </c>
      <c r="V83" s="18"/>
      <c r="W83" s="17"/>
      <c r="X83" s="16">
        <v>35</v>
      </c>
    </row>
    <row r="84" spans="1:24">
      <c r="A84" s="16">
        <v>238</v>
      </c>
      <c r="B84" s="15" t="s">
        <v>99</v>
      </c>
      <c r="C84" s="16">
        <v>20</v>
      </c>
      <c r="D84" s="16">
        <v>67</v>
      </c>
      <c r="E84" s="16">
        <v>143</v>
      </c>
      <c r="F84" s="18">
        <v>175</v>
      </c>
      <c r="G84" s="18">
        <v>476</v>
      </c>
      <c r="H84" s="18">
        <v>130</v>
      </c>
      <c r="I84" s="18">
        <v>924.99999999999989</v>
      </c>
      <c r="J84" s="16">
        <v>409</v>
      </c>
      <c r="K84" s="16">
        <v>176</v>
      </c>
      <c r="L84" s="16">
        <v>132</v>
      </c>
      <c r="M84" s="16">
        <v>340</v>
      </c>
      <c r="N84" s="16">
        <v>231</v>
      </c>
      <c r="P84" s="18">
        <v>74</v>
      </c>
      <c r="Q84" s="18"/>
      <c r="R84" s="16">
        <f t="shared" si="10"/>
        <v>879</v>
      </c>
      <c r="S84" s="17">
        <f t="shared" si="11"/>
        <v>6.1468531468531467</v>
      </c>
      <c r="T84" s="18">
        <f t="shared" si="12"/>
        <v>781</v>
      </c>
      <c r="U84" s="17">
        <f t="shared" si="13"/>
        <v>5.4615384615384617</v>
      </c>
      <c r="V84" s="18"/>
      <c r="W84" s="17"/>
      <c r="X84" s="16">
        <v>2</v>
      </c>
    </row>
    <row r="85" spans="1:24">
      <c r="A85" s="16">
        <v>239</v>
      </c>
      <c r="B85" s="15" t="s">
        <v>100</v>
      </c>
      <c r="C85" s="16">
        <v>25</v>
      </c>
      <c r="D85" s="16">
        <v>65</v>
      </c>
      <c r="E85" s="16">
        <v>135</v>
      </c>
      <c r="F85" s="18">
        <v>277</v>
      </c>
      <c r="G85" s="18">
        <v>614</v>
      </c>
      <c r="H85" s="18"/>
      <c r="I85" s="18">
        <v>1420</v>
      </c>
      <c r="K85" s="16">
        <v>185</v>
      </c>
      <c r="L85" s="16">
        <v>120</v>
      </c>
      <c r="M85" s="16">
        <v>311</v>
      </c>
      <c r="N85" s="16">
        <v>230</v>
      </c>
      <c r="O85" s="16">
        <v>25</v>
      </c>
      <c r="P85" s="18">
        <v>66</v>
      </c>
      <c r="Q85" s="18"/>
      <c r="R85" s="16">
        <f t="shared" si="10"/>
        <v>846</v>
      </c>
      <c r="S85" s="17">
        <f t="shared" si="11"/>
        <v>6.2666666666666666</v>
      </c>
      <c r="T85" s="18"/>
      <c r="U85" s="17"/>
      <c r="V85" s="18"/>
      <c r="W85" s="17"/>
      <c r="X85" s="16">
        <v>14</v>
      </c>
    </row>
    <row r="86" spans="1:24">
      <c r="A86" s="16">
        <v>240</v>
      </c>
      <c r="B86" s="15" t="s">
        <v>101</v>
      </c>
      <c r="C86" s="16">
        <v>25</v>
      </c>
      <c r="D86" s="16">
        <v>63</v>
      </c>
      <c r="E86" s="16">
        <v>125</v>
      </c>
      <c r="F86" s="18">
        <v>237</v>
      </c>
      <c r="G86" s="18">
        <v>560</v>
      </c>
      <c r="H86" s="18">
        <v>158</v>
      </c>
      <c r="I86" s="18">
        <v>1164</v>
      </c>
      <c r="J86" s="16">
        <v>342</v>
      </c>
      <c r="K86" s="16">
        <v>165</v>
      </c>
      <c r="L86" s="16">
        <v>120</v>
      </c>
      <c r="M86" s="16">
        <v>295</v>
      </c>
      <c r="N86" s="16">
        <v>280</v>
      </c>
      <c r="O86" s="16">
        <v>30</v>
      </c>
      <c r="P86" s="18"/>
      <c r="Q86" s="18">
        <v>1427</v>
      </c>
      <c r="R86" s="16">
        <f t="shared" si="10"/>
        <v>860</v>
      </c>
      <c r="S86" s="17">
        <f t="shared" si="11"/>
        <v>6.88</v>
      </c>
      <c r="T86" s="18">
        <f t="shared" si="12"/>
        <v>955</v>
      </c>
      <c r="U86" s="17">
        <f t="shared" si="13"/>
        <v>7.64</v>
      </c>
      <c r="V86" s="18">
        <f t="shared" si="14"/>
        <v>2591</v>
      </c>
      <c r="W86" s="17">
        <f t="shared" si="15"/>
        <v>20.728000000000002</v>
      </c>
      <c r="X86" s="16">
        <v>11</v>
      </c>
    </row>
    <row r="87" spans="1:24">
      <c r="A87" s="16">
        <v>241</v>
      </c>
      <c r="B87" s="15" t="s">
        <v>102</v>
      </c>
      <c r="C87" s="16">
        <v>29</v>
      </c>
      <c r="D87" s="16">
        <v>69</v>
      </c>
      <c r="E87" s="16">
        <v>150</v>
      </c>
      <c r="F87" s="18">
        <v>297</v>
      </c>
      <c r="G87" s="18">
        <v>570</v>
      </c>
      <c r="H87" s="18">
        <v>270</v>
      </c>
      <c r="I87" s="18"/>
      <c r="J87" s="16">
        <v>372</v>
      </c>
      <c r="K87" s="16">
        <v>165</v>
      </c>
      <c r="L87" s="16">
        <v>125</v>
      </c>
      <c r="M87" s="16">
        <v>325</v>
      </c>
      <c r="N87" s="16">
        <v>205</v>
      </c>
      <c r="O87" s="16">
        <v>25</v>
      </c>
      <c r="P87" s="18">
        <v>80</v>
      </c>
      <c r="Q87" s="18">
        <v>1348</v>
      </c>
      <c r="R87" s="16">
        <f t="shared" si="10"/>
        <v>820</v>
      </c>
      <c r="S87" s="17">
        <f t="shared" si="11"/>
        <v>5.4666666666666668</v>
      </c>
      <c r="T87" s="18">
        <f t="shared" si="12"/>
        <v>1137</v>
      </c>
      <c r="U87" s="17">
        <f t="shared" si="13"/>
        <v>7.58</v>
      </c>
      <c r="V87" s="18"/>
      <c r="W87" s="17"/>
      <c r="X87" s="16">
        <v>7</v>
      </c>
    </row>
    <row r="88" spans="1:24">
      <c r="A88" s="16">
        <v>242</v>
      </c>
      <c r="B88" s="15" t="s">
        <v>103</v>
      </c>
      <c r="C88" s="16">
        <v>34</v>
      </c>
      <c r="D88" s="16">
        <v>60</v>
      </c>
      <c r="E88" s="16">
        <v>123</v>
      </c>
      <c r="F88" s="18">
        <v>379</v>
      </c>
      <c r="G88" s="18">
        <v>663</v>
      </c>
      <c r="H88" s="18">
        <v>268</v>
      </c>
      <c r="I88" s="18"/>
      <c r="J88" s="16">
        <v>310</v>
      </c>
      <c r="L88" s="16">
        <v>105</v>
      </c>
      <c r="M88" s="16">
        <v>275</v>
      </c>
      <c r="N88" s="16">
        <v>210</v>
      </c>
      <c r="O88" s="16">
        <v>34</v>
      </c>
      <c r="P88" s="18">
        <v>83</v>
      </c>
      <c r="Q88" s="18">
        <v>1512.0000000000002</v>
      </c>
      <c r="R88" s="16"/>
      <c r="S88" s="17"/>
      <c r="T88" s="18">
        <f t="shared" si="12"/>
        <v>1310</v>
      </c>
      <c r="U88" s="17">
        <f t="shared" si="13"/>
        <v>10.650406504065041</v>
      </c>
      <c r="V88" s="18"/>
      <c r="W88" s="17"/>
      <c r="X88" s="16">
        <v>39</v>
      </c>
    </row>
    <row r="89" spans="1:24">
      <c r="A89" s="16">
        <v>243</v>
      </c>
      <c r="B89" s="15" t="s">
        <v>104</v>
      </c>
      <c r="C89" s="16">
        <v>29</v>
      </c>
      <c r="D89" s="16">
        <v>65</v>
      </c>
      <c r="E89" s="16">
        <v>135</v>
      </c>
      <c r="F89" s="18">
        <v>244.99999999999997</v>
      </c>
      <c r="G89" s="18">
        <v>536</v>
      </c>
      <c r="H89" s="18">
        <v>112</v>
      </c>
      <c r="I89" s="18">
        <v>1465.9999999999998</v>
      </c>
      <c r="K89" s="16">
        <v>170</v>
      </c>
      <c r="L89" s="16">
        <v>136</v>
      </c>
      <c r="M89" s="16">
        <v>295</v>
      </c>
      <c r="N89" s="16">
        <v>265</v>
      </c>
      <c r="P89" s="18">
        <v>78</v>
      </c>
      <c r="Q89" s="18"/>
      <c r="R89" s="16">
        <f t="shared" ref="R89" si="16">K89+L89+M89+N89</f>
        <v>866</v>
      </c>
      <c r="S89" s="17">
        <f t="shared" ref="S89" si="17">R89/E89</f>
        <v>6.4148148148148145</v>
      </c>
      <c r="T89" s="18">
        <f t="shared" si="12"/>
        <v>893</v>
      </c>
      <c r="U89" s="17">
        <f t="shared" si="13"/>
        <v>6.6148148148148147</v>
      </c>
      <c r="V89" s="18"/>
      <c r="W89" s="17"/>
      <c r="X89" s="16">
        <v>21</v>
      </c>
    </row>
    <row r="91" spans="1:24">
      <c r="B91" s="4" t="s">
        <v>105</v>
      </c>
      <c r="C91" s="10">
        <f>AVERAGE(C2:C89)</f>
        <v>28.5</v>
      </c>
      <c r="D91" s="10">
        <f t="shared" ref="D91:W91" si="18">AVERAGE(D2:D89)</f>
        <v>68.159090909090907</v>
      </c>
      <c r="E91" s="10">
        <f t="shared" si="18"/>
        <v>163.39772727272728</v>
      </c>
      <c r="F91" s="10">
        <f t="shared" si="18"/>
        <v>200.2987012987013</v>
      </c>
      <c r="G91" s="10">
        <f t="shared" si="18"/>
        <v>495.94285714285712</v>
      </c>
      <c r="H91" s="10">
        <f t="shared" si="18"/>
        <v>152.64285714285714</v>
      </c>
      <c r="I91" s="10">
        <f t="shared" si="18"/>
        <v>1233.3773584905659</v>
      </c>
      <c r="J91" s="10">
        <f t="shared" si="18"/>
        <v>379.125</v>
      </c>
      <c r="K91" s="10">
        <f t="shared" si="18"/>
        <v>216.5</v>
      </c>
      <c r="L91" s="10">
        <f t="shared" si="18"/>
        <v>166.00481927710842</v>
      </c>
      <c r="M91" s="10">
        <f t="shared" si="18"/>
        <v>388.89285714285717</v>
      </c>
      <c r="N91" s="10">
        <f t="shared" si="18"/>
        <v>304.16049382716051</v>
      </c>
      <c r="O91" s="10">
        <f t="shared" si="18"/>
        <v>42.794520547945204</v>
      </c>
      <c r="P91" s="10">
        <f t="shared" si="18"/>
        <v>66.473684210526315</v>
      </c>
      <c r="Q91" s="10">
        <f t="shared" si="18"/>
        <v>1257.5178571428571</v>
      </c>
      <c r="R91" s="10">
        <f t="shared" si="18"/>
        <v>1087.6186666666665</v>
      </c>
      <c r="S91" s="10">
        <f t="shared" si="18"/>
        <v>6.5691996188827755</v>
      </c>
      <c r="T91" s="10">
        <f t="shared" si="18"/>
        <v>836.69642857142856</v>
      </c>
      <c r="U91" s="10">
        <f t="shared" si="18"/>
        <v>5.4331923467545575</v>
      </c>
      <c r="V91" s="10">
        <f t="shared" si="18"/>
        <v>2477.7105263157896</v>
      </c>
      <c r="W91" s="10">
        <f t="shared" si="18"/>
        <v>15.778234676818766</v>
      </c>
    </row>
    <row r="92" spans="1:24">
      <c r="B92" s="4" t="s">
        <v>106</v>
      </c>
      <c r="C92" s="12">
        <f>MEDIAN(C2:C89)</f>
        <v>28</v>
      </c>
      <c r="D92" s="12">
        <f t="shared" ref="D92:W92" si="19">MEDIAN(D2:D89)</f>
        <v>68</v>
      </c>
      <c r="E92" s="12">
        <f t="shared" si="19"/>
        <v>162.5</v>
      </c>
      <c r="F92" s="12">
        <f t="shared" si="19"/>
        <v>191</v>
      </c>
      <c r="G92" s="12">
        <f t="shared" si="19"/>
        <v>484</v>
      </c>
      <c r="H92" s="12">
        <f t="shared" si="19"/>
        <v>133.5</v>
      </c>
      <c r="I92" s="12">
        <f t="shared" si="19"/>
        <v>1164</v>
      </c>
      <c r="J92" s="12">
        <f t="shared" si="19"/>
        <v>377.5</v>
      </c>
      <c r="K92" s="12">
        <f t="shared" si="19"/>
        <v>202.5</v>
      </c>
      <c r="L92" s="12">
        <f t="shared" si="19"/>
        <v>163</v>
      </c>
      <c r="M92" s="12">
        <f t="shared" si="19"/>
        <v>379.5</v>
      </c>
      <c r="N92" s="12">
        <f t="shared" si="19"/>
        <v>280</v>
      </c>
      <c r="O92" s="12">
        <f t="shared" si="19"/>
        <v>40</v>
      </c>
      <c r="P92" s="12">
        <f t="shared" si="19"/>
        <v>64</v>
      </c>
      <c r="Q92" s="12">
        <f t="shared" si="19"/>
        <v>1270</v>
      </c>
      <c r="R92" s="12">
        <f t="shared" si="19"/>
        <v>1107</v>
      </c>
      <c r="S92" s="12">
        <f t="shared" si="19"/>
        <v>6.4148148148148145</v>
      </c>
      <c r="T92" s="12">
        <f t="shared" si="19"/>
        <v>801.5</v>
      </c>
      <c r="U92" s="12">
        <f t="shared" si="19"/>
        <v>5.0659999999999998</v>
      </c>
      <c r="V92" s="12">
        <f t="shared" si="19"/>
        <v>2399</v>
      </c>
      <c r="W92" s="12">
        <f t="shared" si="19"/>
        <v>14.592460317460318</v>
      </c>
    </row>
    <row r="93" spans="1:24">
      <c r="B93" s="4" t="s">
        <v>107</v>
      </c>
      <c r="C93" s="11">
        <f>STDEV(C2:C89)</f>
        <v>4.5054245720811537</v>
      </c>
      <c r="D93" s="11">
        <f t="shared" ref="D93:W93" si="20">STDEV(D2:D89)</f>
        <v>3.823359429215865</v>
      </c>
      <c r="E93" s="11">
        <f t="shared" si="20"/>
        <v>29.20696648621805</v>
      </c>
      <c r="F93" s="11">
        <f t="shared" si="20"/>
        <v>59.40739474949865</v>
      </c>
      <c r="G93" s="11">
        <f t="shared" si="20"/>
        <v>73.014766367224908</v>
      </c>
      <c r="H93" s="11">
        <f t="shared" si="20"/>
        <v>63.587674431013063</v>
      </c>
      <c r="I93" s="11">
        <f t="shared" si="20"/>
        <v>262.73408803572727</v>
      </c>
      <c r="J93" s="11">
        <f t="shared" si="20"/>
        <v>51.107987716703384</v>
      </c>
      <c r="K93" s="11">
        <f t="shared" si="20"/>
        <v>62.183172270158806</v>
      </c>
      <c r="L93" s="11">
        <f t="shared" si="20"/>
        <v>50.202584482140473</v>
      </c>
      <c r="M93" s="11">
        <f t="shared" si="20"/>
        <v>101.8182905263798</v>
      </c>
      <c r="N93" s="11">
        <f t="shared" si="20"/>
        <v>92.241457164081538</v>
      </c>
      <c r="O93" s="11">
        <f t="shared" si="20"/>
        <v>14.137183933110572</v>
      </c>
      <c r="P93" s="11">
        <f t="shared" si="20"/>
        <v>8.5734333495103456</v>
      </c>
      <c r="Q93" s="11">
        <f t="shared" si="20"/>
        <v>120.70369295720199</v>
      </c>
      <c r="R93" s="11">
        <f t="shared" si="20"/>
        <v>298.89243870850493</v>
      </c>
      <c r="S93" s="11">
        <f t="shared" si="20"/>
        <v>1.0165351818095965</v>
      </c>
      <c r="T93" s="11">
        <f t="shared" si="20"/>
        <v>160.21019371073493</v>
      </c>
      <c r="U93" s="11">
        <f t="shared" si="20"/>
        <v>1.7595237843487146</v>
      </c>
      <c r="V93" s="11">
        <f t="shared" si="20"/>
        <v>344.48119298248213</v>
      </c>
      <c r="W93" s="11">
        <f t="shared" si="20"/>
        <v>4.1502573958842257</v>
      </c>
    </row>
    <row r="94" spans="1:24">
      <c r="B94" s="4" t="s">
        <v>108</v>
      </c>
      <c r="C94" s="12">
        <f>C96-C95</f>
        <v>19</v>
      </c>
      <c r="D94" s="12">
        <f t="shared" ref="D94:W94" si="21">D96-D95</f>
        <v>15</v>
      </c>
      <c r="E94" s="12">
        <f t="shared" si="21"/>
        <v>103</v>
      </c>
      <c r="F94" s="12">
        <f t="shared" si="21"/>
        <v>269</v>
      </c>
      <c r="G94" s="12">
        <f t="shared" si="21"/>
        <v>444</v>
      </c>
      <c r="H94" s="12">
        <f t="shared" si="21"/>
        <v>432</v>
      </c>
      <c r="I94" s="12">
        <f t="shared" si="21"/>
        <v>1321</v>
      </c>
      <c r="J94" s="12">
        <f t="shared" si="21"/>
        <v>242</v>
      </c>
      <c r="K94" s="12">
        <f t="shared" si="21"/>
        <v>225</v>
      </c>
      <c r="L94" s="12">
        <f t="shared" si="21"/>
        <v>190</v>
      </c>
      <c r="M94" s="12">
        <f t="shared" si="21"/>
        <v>416</v>
      </c>
      <c r="N94" s="12">
        <f t="shared" si="21"/>
        <v>325</v>
      </c>
      <c r="O94" s="12">
        <f t="shared" si="21"/>
        <v>86</v>
      </c>
      <c r="P94" s="12">
        <f t="shared" si="21"/>
        <v>38</v>
      </c>
      <c r="Q94" s="12">
        <f t="shared" si="21"/>
        <v>458.00000000000023</v>
      </c>
      <c r="R94" s="12">
        <f t="shared" si="21"/>
        <v>1078</v>
      </c>
      <c r="S94" s="12">
        <f t="shared" si="21"/>
        <v>4.419999999999999</v>
      </c>
      <c r="T94" s="12">
        <f t="shared" si="21"/>
        <v>765</v>
      </c>
      <c r="U94" s="12">
        <f t="shared" si="21"/>
        <v>7.3170731707317067</v>
      </c>
      <c r="V94" s="12">
        <f t="shared" si="21"/>
        <v>1556</v>
      </c>
      <c r="W94" s="12">
        <f t="shared" si="21"/>
        <v>17.396649214659686</v>
      </c>
    </row>
    <row r="95" spans="1:24">
      <c r="B95" s="4" t="s">
        <v>109</v>
      </c>
      <c r="C95" s="13">
        <f>MIN(C2:C89)</f>
        <v>20</v>
      </c>
      <c r="D95" s="13">
        <f t="shared" ref="D95:W95" si="22">MIN(D2:D89)</f>
        <v>60</v>
      </c>
      <c r="E95" s="13">
        <f t="shared" si="22"/>
        <v>122</v>
      </c>
      <c r="F95" s="13">
        <f t="shared" si="22"/>
        <v>131</v>
      </c>
      <c r="G95" s="13">
        <f t="shared" si="22"/>
        <v>250.00000000000003</v>
      </c>
      <c r="H95" s="13">
        <f t="shared" si="22"/>
        <v>71</v>
      </c>
      <c r="I95" s="13">
        <f t="shared" si="22"/>
        <v>829</v>
      </c>
      <c r="J95" s="13">
        <f t="shared" si="22"/>
        <v>285</v>
      </c>
      <c r="K95" s="13">
        <f t="shared" si="22"/>
        <v>100</v>
      </c>
      <c r="L95" s="13">
        <f t="shared" si="22"/>
        <v>75</v>
      </c>
      <c r="M95" s="13">
        <f t="shared" si="22"/>
        <v>195</v>
      </c>
      <c r="N95" s="13">
        <f t="shared" si="22"/>
        <v>175</v>
      </c>
      <c r="O95" s="13">
        <f t="shared" si="22"/>
        <v>20</v>
      </c>
      <c r="P95" s="13">
        <f t="shared" si="22"/>
        <v>52</v>
      </c>
      <c r="Q95" s="13">
        <f t="shared" si="22"/>
        <v>1054</v>
      </c>
      <c r="R95" s="13">
        <f t="shared" si="22"/>
        <v>545</v>
      </c>
      <c r="S95" s="13">
        <f t="shared" si="22"/>
        <v>4.3600000000000003</v>
      </c>
      <c r="T95" s="13">
        <f t="shared" si="22"/>
        <v>604</v>
      </c>
      <c r="U95" s="13">
        <f t="shared" si="22"/>
        <v>3.3333333333333335</v>
      </c>
      <c r="V95" s="13">
        <f t="shared" si="22"/>
        <v>1989</v>
      </c>
      <c r="W95" s="13">
        <f t="shared" si="22"/>
        <v>10.963350785340314</v>
      </c>
    </row>
    <row r="96" spans="1:24">
      <c r="B96" s="4" t="s">
        <v>110</v>
      </c>
      <c r="C96" s="12">
        <f>MAX(C2:C89)</f>
        <v>39</v>
      </c>
      <c r="D96" s="12">
        <f t="shared" ref="D96:W96" si="23">MAX(D2:D89)</f>
        <v>75</v>
      </c>
      <c r="E96" s="12">
        <f t="shared" si="23"/>
        <v>225</v>
      </c>
      <c r="F96" s="12">
        <f t="shared" si="23"/>
        <v>400</v>
      </c>
      <c r="G96" s="12">
        <f t="shared" si="23"/>
        <v>694</v>
      </c>
      <c r="H96" s="12">
        <f t="shared" si="23"/>
        <v>503</v>
      </c>
      <c r="I96" s="12">
        <f t="shared" si="23"/>
        <v>2150</v>
      </c>
      <c r="J96" s="12">
        <f t="shared" si="23"/>
        <v>527</v>
      </c>
      <c r="K96" s="12">
        <f t="shared" si="23"/>
        <v>325</v>
      </c>
      <c r="L96" s="12">
        <f t="shared" si="23"/>
        <v>265</v>
      </c>
      <c r="M96" s="12">
        <f t="shared" si="23"/>
        <v>611</v>
      </c>
      <c r="N96" s="12">
        <f t="shared" si="23"/>
        <v>500</v>
      </c>
      <c r="O96" s="12">
        <f t="shared" si="23"/>
        <v>106</v>
      </c>
      <c r="P96" s="12">
        <f t="shared" si="23"/>
        <v>90</v>
      </c>
      <c r="Q96" s="12">
        <f t="shared" si="23"/>
        <v>1512.0000000000002</v>
      </c>
      <c r="R96" s="12">
        <f t="shared" si="23"/>
        <v>1623</v>
      </c>
      <c r="S96" s="12">
        <f t="shared" si="23"/>
        <v>8.7799999999999994</v>
      </c>
      <c r="T96" s="12">
        <f t="shared" si="23"/>
        <v>1369</v>
      </c>
      <c r="U96" s="12">
        <f t="shared" si="23"/>
        <v>10.650406504065041</v>
      </c>
      <c r="V96" s="12">
        <f t="shared" si="23"/>
        <v>3545</v>
      </c>
      <c r="W96" s="12">
        <f t="shared" si="23"/>
        <v>28.36</v>
      </c>
    </row>
    <row r="97" spans="2:23" ht="15.75" thickBot="1">
      <c r="B97" s="19" t="s">
        <v>111</v>
      </c>
      <c r="C97" s="13">
        <f>COUNT(C2:C89)</f>
        <v>88</v>
      </c>
      <c r="D97" s="13">
        <f t="shared" ref="D97:W97" si="24">COUNT(D2:D89)</f>
        <v>88</v>
      </c>
      <c r="E97" s="13">
        <f t="shared" si="24"/>
        <v>88</v>
      </c>
      <c r="F97" s="13">
        <f t="shared" si="24"/>
        <v>77</v>
      </c>
      <c r="G97" s="13">
        <f t="shared" si="24"/>
        <v>70</v>
      </c>
      <c r="H97" s="13">
        <f t="shared" si="24"/>
        <v>70</v>
      </c>
      <c r="I97" s="13">
        <f t="shared" si="24"/>
        <v>53</v>
      </c>
      <c r="J97" s="13">
        <f t="shared" si="24"/>
        <v>72</v>
      </c>
      <c r="K97" s="13">
        <f t="shared" si="24"/>
        <v>82</v>
      </c>
      <c r="L97" s="13">
        <f t="shared" si="24"/>
        <v>83</v>
      </c>
      <c r="M97" s="13">
        <f t="shared" si="24"/>
        <v>84</v>
      </c>
      <c r="N97" s="13">
        <f t="shared" si="24"/>
        <v>81</v>
      </c>
      <c r="O97" s="13">
        <f t="shared" si="24"/>
        <v>73</v>
      </c>
      <c r="P97" s="13">
        <f t="shared" si="24"/>
        <v>57</v>
      </c>
      <c r="Q97" s="13">
        <f t="shared" si="24"/>
        <v>56</v>
      </c>
      <c r="R97" s="13">
        <f t="shared" si="24"/>
        <v>75</v>
      </c>
      <c r="S97" s="13">
        <f t="shared" si="24"/>
        <v>75</v>
      </c>
      <c r="T97" s="13">
        <f t="shared" si="24"/>
        <v>56</v>
      </c>
      <c r="U97" s="13">
        <f t="shared" si="24"/>
        <v>56</v>
      </c>
      <c r="V97" s="13">
        <f t="shared" si="24"/>
        <v>38</v>
      </c>
      <c r="W97" s="13">
        <f t="shared" si="24"/>
        <v>38</v>
      </c>
    </row>
  </sheetData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"/>
  <sheetViews>
    <sheetView workbookViewId="0">
      <selection activeCell="C25" sqref="C25"/>
    </sheetView>
  </sheetViews>
  <sheetFormatPr defaultRowHeight="15"/>
  <cols>
    <col min="1" max="1" width="14.28515625" bestFit="1" customWidth="1"/>
    <col min="2" max="17" width="9.140625" style="22"/>
    <col min="18" max="18" width="13" style="22" bestFit="1" customWidth="1"/>
    <col min="19" max="21" width="12.7109375" style="22" bestFit="1" customWidth="1"/>
    <col min="22" max="22" width="14.85546875" style="22" bestFit="1" customWidth="1"/>
  </cols>
  <sheetData>
    <row r="1" spans="1:22">
      <c r="A1" s="20"/>
      <c r="B1" s="21" t="s">
        <v>2</v>
      </c>
      <c r="C1" s="21" t="s">
        <v>3</v>
      </c>
      <c r="D1" s="21" t="s">
        <v>4</v>
      </c>
      <c r="E1" s="21" t="s">
        <v>5</v>
      </c>
      <c r="F1" s="21" t="s">
        <v>6</v>
      </c>
      <c r="G1" s="21" t="s">
        <v>7</v>
      </c>
      <c r="H1" s="21" t="s">
        <v>8</v>
      </c>
      <c r="I1" s="21" t="s">
        <v>9</v>
      </c>
      <c r="J1" s="21" t="s">
        <v>10</v>
      </c>
      <c r="K1" s="21" t="s">
        <v>11</v>
      </c>
      <c r="L1" s="21" t="s">
        <v>12</v>
      </c>
      <c r="M1" s="21" t="s">
        <v>13</v>
      </c>
      <c r="N1" s="21" t="s">
        <v>14</v>
      </c>
      <c r="O1" s="21" t="s">
        <v>15</v>
      </c>
      <c r="P1" s="21" t="s">
        <v>16</v>
      </c>
      <c r="Q1" s="21" t="s">
        <v>112</v>
      </c>
      <c r="R1" s="21" t="s">
        <v>113</v>
      </c>
      <c r="S1" s="21" t="s">
        <v>114</v>
      </c>
      <c r="T1" s="21" t="s">
        <v>116</v>
      </c>
      <c r="U1" s="21" t="s">
        <v>115</v>
      </c>
      <c r="V1" s="21" t="s">
        <v>117</v>
      </c>
    </row>
    <row r="2" spans="1:22" ht="15.75" thickBot="1">
      <c r="A2" s="19" t="s">
        <v>118</v>
      </c>
      <c r="B2" s="23">
        <v>7.4493498327587337E-2</v>
      </c>
      <c r="C2" s="23">
        <v>0.34849598092462392</v>
      </c>
      <c r="D2" s="23">
        <v>7.8239568765696009E-4</v>
      </c>
      <c r="E2" s="23">
        <v>0.5220623325029049</v>
      </c>
      <c r="F2" s="23">
        <v>0.3529330291466104</v>
      </c>
      <c r="G2" s="23">
        <v>0.60659612970944554</v>
      </c>
      <c r="H2" s="23">
        <v>0.3310708593283947</v>
      </c>
      <c r="I2" s="23">
        <v>-0.41171285571705901</v>
      </c>
      <c r="J2" s="23">
        <v>-0.60804454553107445</v>
      </c>
      <c r="K2" s="23">
        <v>-0.50790935905536005</v>
      </c>
      <c r="L2" s="23">
        <v>-0.40559714011622017</v>
      </c>
      <c r="M2" s="23">
        <v>-0.49090809972116334</v>
      </c>
      <c r="N2" s="23">
        <v>-0.36292448511531139</v>
      </c>
      <c r="O2" s="23">
        <v>-0.1203651279534801</v>
      </c>
      <c r="P2" s="23">
        <v>-0.33677497780694948</v>
      </c>
      <c r="Q2" s="23">
        <v>-0.51971131379331881</v>
      </c>
      <c r="R2" s="23">
        <v>-0.50646623637318755</v>
      </c>
      <c r="S2" s="23">
        <v>0.57887261126946143</v>
      </c>
      <c r="T2" s="23">
        <v>0.3874894794475589</v>
      </c>
      <c r="U2" s="23">
        <v>-0.38994941193407628</v>
      </c>
      <c r="V2" s="23">
        <v>-0.35349461795935622</v>
      </c>
    </row>
    <row r="3" spans="1:22">
      <c r="B3" s="24">
        <f>ABS(B2)</f>
        <v>7.4493498327587337E-2</v>
      </c>
      <c r="C3" s="24">
        <f t="shared" ref="C3:V3" si="0">ABS(C2)</f>
        <v>0.34849598092462392</v>
      </c>
      <c r="D3" s="24">
        <f t="shared" si="0"/>
        <v>7.8239568765696009E-4</v>
      </c>
      <c r="E3" s="24">
        <f t="shared" si="0"/>
        <v>0.5220623325029049</v>
      </c>
      <c r="F3" s="24">
        <f t="shared" si="0"/>
        <v>0.3529330291466104</v>
      </c>
      <c r="G3" s="24">
        <f t="shared" si="0"/>
        <v>0.60659612970944554</v>
      </c>
      <c r="H3" s="24">
        <f t="shared" si="0"/>
        <v>0.3310708593283947</v>
      </c>
      <c r="I3" s="24">
        <f t="shared" si="0"/>
        <v>0.41171285571705901</v>
      </c>
      <c r="J3" s="24">
        <f t="shared" si="0"/>
        <v>0.60804454553107445</v>
      </c>
      <c r="K3" s="24">
        <f t="shared" si="0"/>
        <v>0.50790935905536005</v>
      </c>
      <c r="L3" s="24">
        <f t="shared" si="0"/>
        <v>0.40559714011622017</v>
      </c>
      <c r="M3" s="24">
        <f t="shared" si="0"/>
        <v>0.49090809972116334</v>
      </c>
      <c r="N3" s="24">
        <f t="shared" si="0"/>
        <v>0.36292448511531139</v>
      </c>
      <c r="O3" s="24">
        <f t="shared" si="0"/>
        <v>0.1203651279534801</v>
      </c>
      <c r="P3" s="24">
        <f t="shared" si="0"/>
        <v>0.33677497780694948</v>
      </c>
      <c r="Q3" s="24">
        <f t="shared" si="0"/>
        <v>0.51971131379331881</v>
      </c>
      <c r="R3" s="24">
        <f t="shared" si="0"/>
        <v>0.50646623637318755</v>
      </c>
      <c r="S3" s="24">
        <f t="shared" si="0"/>
        <v>0.57887261126946143</v>
      </c>
      <c r="T3" s="24">
        <f t="shared" si="0"/>
        <v>0.3874894794475589</v>
      </c>
      <c r="U3" s="24">
        <f t="shared" si="0"/>
        <v>0.38994941193407628</v>
      </c>
      <c r="V3" s="24">
        <f t="shared" si="0"/>
        <v>0.35349461795935622</v>
      </c>
    </row>
  </sheetData>
  <conditionalFormatting sqref="B2:V2">
    <cfRule type="top10" dxfId="6" priority="2" percent="1" rank="10"/>
  </conditionalFormatting>
  <conditionalFormatting sqref="B3:V3">
    <cfRule type="top10" dxfId="5" priority="1" percent="1" rank="15"/>
  </conditionalFormatting>
  <conditionalFormatting sqref="B2:V2">
    <cfRule type="top10" dxfId="4" priority="55" percent="1" bottom="1" rank="10"/>
    <cfRule type="top10" dxfId="3" priority="56" percent="1" rank="10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"/>
  <sheetViews>
    <sheetView workbookViewId="0">
      <selection activeCell="V29" sqref="V29"/>
    </sheetView>
  </sheetViews>
  <sheetFormatPr defaultRowHeight="15"/>
  <cols>
    <col min="1" max="1" width="14.28515625" bestFit="1" customWidth="1"/>
    <col min="2" max="8" width="10.5703125" bestFit="1" customWidth="1"/>
    <col min="9" max="14" width="11.28515625" bestFit="1" customWidth="1"/>
    <col min="15" max="16" width="10.5703125" bestFit="1" customWidth="1"/>
    <col min="17" max="17" width="11.28515625" bestFit="1" customWidth="1"/>
    <col min="18" max="18" width="13.28515625" bestFit="1" customWidth="1"/>
    <col min="19" max="19" width="10.5703125" bestFit="1" customWidth="1"/>
    <col min="20" max="20" width="13" bestFit="1" customWidth="1"/>
    <col min="21" max="21" width="12.28515625" bestFit="1" customWidth="1"/>
    <col min="22" max="22" width="15.140625" bestFit="1" customWidth="1"/>
  </cols>
  <sheetData>
    <row r="1" spans="1:22">
      <c r="A1" s="20"/>
      <c r="B1" s="20" t="s">
        <v>2</v>
      </c>
      <c r="C1" s="20" t="s">
        <v>3</v>
      </c>
      <c r="D1" s="20" t="s">
        <v>4</v>
      </c>
      <c r="E1" s="20" t="s">
        <v>5</v>
      </c>
      <c r="F1" s="20" t="s">
        <v>6</v>
      </c>
      <c r="G1" s="20" t="s">
        <v>7</v>
      </c>
      <c r="H1" s="20" t="s">
        <v>8</v>
      </c>
      <c r="I1" s="20" t="s">
        <v>9</v>
      </c>
      <c r="J1" s="20" t="s">
        <v>10</v>
      </c>
      <c r="K1" s="20" t="s">
        <v>11</v>
      </c>
      <c r="L1" s="20" t="s">
        <v>12</v>
      </c>
      <c r="M1" s="20" t="s">
        <v>13</v>
      </c>
      <c r="N1" s="20" t="s">
        <v>14</v>
      </c>
      <c r="O1" s="20" t="s">
        <v>15</v>
      </c>
      <c r="P1" s="20" t="s">
        <v>16</v>
      </c>
      <c r="Q1" s="20" t="s">
        <v>112</v>
      </c>
      <c r="R1" s="20" t="s">
        <v>113</v>
      </c>
      <c r="S1" s="20" t="s">
        <v>114</v>
      </c>
      <c r="T1" s="20" t="s">
        <v>116</v>
      </c>
      <c r="U1" s="20" t="s">
        <v>115</v>
      </c>
      <c r="V1" s="20" t="s">
        <v>117</v>
      </c>
    </row>
    <row r="2" spans="1:22" ht="15.75" thickBot="1">
      <c r="A2" s="19" t="s">
        <v>118</v>
      </c>
      <c r="B2" s="23">
        <v>0.36719283246586465</v>
      </c>
      <c r="C2" s="23">
        <v>0.10810833918893958</v>
      </c>
      <c r="D2" s="23">
        <v>0.13085900394392674</v>
      </c>
      <c r="E2" s="23">
        <v>0.56314109893815922</v>
      </c>
      <c r="F2" s="23">
        <v>0.49345943193392744</v>
      </c>
      <c r="G2" s="23">
        <v>2.7395536778662918E-3</v>
      </c>
      <c r="H2" s="23">
        <v>0.66228181716605905</v>
      </c>
      <c r="I2" s="23">
        <v>-0.38756617740620231</v>
      </c>
      <c r="J2" s="23">
        <v>-0.60157536113771592</v>
      </c>
      <c r="K2" s="23">
        <v>-0.60150904904329594</v>
      </c>
      <c r="L2" s="23">
        <v>-0.5938435697270662</v>
      </c>
      <c r="M2" s="23">
        <v>-0.31465238509220922</v>
      </c>
      <c r="N2" s="23">
        <v>-0.503666193087003</v>
      </c>
      <c r="O2" s="23">
        <v>0.20010644518313761</v>
      </c>
      <c r="P2" s="23">
        <v>0.62860209303888948</v>
      </c>
      <c r="Q2" s="23">
        <v>-0.56750656539546751</v>
      </c>
      <c r="R2" s="23">
        <v>-0.69041304449603502</v>
      </c>
      <c r="S2" s="23">
        <v>0.557678068152901</v>
      </c>
      <c r="T2" s="23">
        <v>0.49023704154436226</v>
      </c>
      <c r="U2" s="23">
        <v>0.74659279571774095</v>
      </c>
      <c r="V2" s="23">
        <v>0.44947914007936801</v>
      </c>
    </row>
    <row r="3" spans="1:22">
      <c r="B3" s="24">
        <f>ABS(B2)</f>
        <v>0.36719283246586465</v>
      </c>
      <c r="C3" s="24">
        <f t="shared" ref="C3:V3" si="0">ABS(C2)</f>
        <v>0.10810833918893958</v>
      </c>
      <c r="D3" s="24">
        <f t="shared" si="0"/>
        <v>0.13085900394392674</v>
      </c>
      <c r="E3" s="24">
        <f t="shared" si="0"/>
        <v>0.56314109893815922</v>
      </c>
      <c r="F3" s="24">
        <f t="shared" si="0"/>
        <v>0.49345943193392744</v>
      </c>
      <c r="G3" s="24">
        <f t="shared" si="0"/>
        <v>2.7395536778662918E-3</v>
      </c>
      <c r="H3" s="24">
        <f t="shared" si="0"/>
        <v>0.66228181716605905</v>
      </c>
      <c r="I3" s="24">
        <f t="shared" si="0"/>
        <v>0.38756617740620231</v>
      </c>
      <c r="J3" s="24">
        <f t="shared" si="0"/>
        <v>0.60157536113771592</v>
      </c>
      <c r="K3" s="24">
        <f t="shared" si="0"/>
        <v>0.60150904904329594</v>
      </c>
      <c r="L3" s="24">
        <f t="shared" si="0"/>
        <v>0.5938435697270662</v>
      </c>
      <c r="M3" s="24">
        <f t="shared" si="0"/>
        <v>0.31465238509220922</v>
      </c>
      <c r="N3" s="24">
        <f t="shared" si="0"/>
        <v>0.503666193087003</v>
      </c>
      <c r="O3" s="24">
        <f t="shared" si="0"/>
        <v>0.20010644518313761</v>
      </c>
      <c r="P3" s="24">
        <f t="shared" si="0"/>
        <v>0.62860209303888948</v>
      </c>
      <c r="Q3" s="24">
        <f t="shared" si="0"/>
        <v>0.56750656539546751</v>
      </c>
      <c r="R3" s="24">
        <f t="shared" si="0"/>
        <v>0.69041304449603502</v>
      </c>
      <c r="S3" s="24">
        <f t="shared" si="0"/>
        <v>0.557678068152901</v>
      </c>
      <c r="T3" s="24">
        <f t="shared" si="0"/>
        <v>0.49023704154436226</v>
      </c>
      <c r="U3" s="24">
        <f t="shared" si="0"/>
        <v>0.74659279571774095</v>
      </c>
      <c r="V3" s="24">
        <f t="shared" si="0"/>
        <v>0.44947914007936801</v>
      </c>
    </row>
  </sheetData>
  <conditionalFormatting sqref="B3:V3">
    <cfRule type="top10" dxfId="2" priority="1" percent="1" rank="15"/>
  </conditionalFormatting>
  <conditionalFormatting sqref="B2:V2">
    <cfRule type="top10" dxfId="1" priority="57" percent="1" bottom="1" rank="10"/>
    <cfRule type="top10" dxfId="0" priority="58" percent="1" rank="10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"/>
  <sheetViews>
    <sheetView workbookViewId="0">
      <selection activeCell="I10" sqref="I10"/>
    </sheetView>
  </sheetViews>
  <sheetFormatPr defaultRowHeight="15"/>
  <cols>
    <col min="1" max="1" width="14.28515625" bestFit="1" customWidth="1"/>
    <col min="2" max="8" width="9.5703125" bestFit="1" customWidth="1"/>
    <col min="9" max="11" width="10.28515625" bestFit="1" customWidth="1"/>
    <col min="12" max="12" width="11.85546875" bestFit="1" customWidth="1"/>
    <col min="13" max="15" width="12.85546875" bestFit="1" customWidth="1"/>
    <col min="16" max="16" width="12.140625" bestFit="1" customWidth="1"/>
    <col min="17" max="17" width="12.85546875" bestFit="1" customWidth="1"/>
    <col min="18" max="18" width="13.140625" bestFit="1" customWidth="1"/>
    <col min="19" max="21" width="12.140625" bestFit="1" customWidth="1"/>
    <col min="22" max="22" width="15" bestFit="1" customWidth="1"/>
  </cols>
  <sheetData>
    <row r="1" spans="1:22">
      <c r="A1" s="20"/>
      <c r="B1" s="20" t="s">
        <v>2</v>
      </c>
      <c r="C1" s="20" t="s">
        <v>3</v>
      </c>
      <c r="D1" s="20" t="s">
        <v>4</v>
      </c>
      <c r="E1" s="20" t="s">
        <v>5</v>
      </c>
      <c r="F1" s="20" t="s">
        <v>6</v>
      </c>
      <c r="G1" s="20" t="s">
        <v>7</v>
      </c>
      <c r="H1" s="20" t="s">
        <v>8</v>
      </c>
      <c r="I1" s="20" t="s">
        <v>9</v>
      </c>
      <c r="J1" s="20" t="s">
        <v>10</v>
      </c>
      <c r="K1" s="20" t="s">
        <v>11</v>
      </c>
      <c r="L1" s="20" t="s">
        <v>12</v>
      </c>
      <c r="M1" s="20" t="s">
        <v>13</v>
      </c>
      <c r="N1" s="20" t="s">
        <v>14</v>
      </c>
      <c r="O1" s="20" t="s">
        <v>15</v>
      </c>
      <c r="P1" s="20" t="s">
        <v>16</v>
      </c>
      <c r="Q1" s="20" t="s">
        <v>112</v>
      </c>
      <c r="R1" s="20" t="s">
        <v>113</v>
      </c>
      <c r="S1" s="20" t="s">
        <v>114</v>
      </c>
      <c r="T1" s="20" t="s">
        <v>116</v>
      </c>
      <c r="U1" s="20" t="s">
        <v>115</v>
      </c>
      <c r="V1" s="20" t="s">
        <v>117</v>
      </c>
    </row>
    <row r="2" spans="1:22" ht="15.75" thickBot="1">
      <c r="A2" s="19" t="s">
        <v>118</v>
      </c>
      <c r="B2" s="23">
        <v>0.2171049754317961</v>
      </c>
      <c r="C2" s="23">
        <v>0.19480635360765106</v>
      </c>
      <c r="D2" s="23">
        <v>5.9107297056983518E-2</v>
      </c>
      <c r="E2" s="23">
        <v>0.34750985625341207</v>
      </c>
      <c r="F2" s="23">
        <v>0.32262151771834408</v>
      </c>
      <c r="G2" s="23">
        <v>0.1158722059030964</v>
      </c>
      <c r="H2" s="23">
        <v>0.42673948243061166</v>
      </c>
      <c r="I2" s="23">
        <v>-0.27889694277104099</v>
      </c>
      <c r="J2" s="23">
        <v>-0.21959732052816594</v>
      </c>
      <c r="K2" s="23">
        <v>-0.19226738907389579</v>
      </c>
      <c r="L2" s="23">
        <v>-0.18421911042036601</v>
      </c>
      <c r="M2" s="23">
        <v>-0.15511057374756992</v>
      </c>
      <c r="N2" s="23">
        <v>-0.2405663338433747</v>
      </c>
      <c r="O2" s="23">
        <v>-4.2294027717204849E-2</v>
      </c>
      <c r="P2" s="23">
        <v>0.10836434155950685</v>
      </c>
      <c r="Q2" s="23">
        <v>-0.14296927815389215</v>
      </c>
      <c r="R2" s="23">
        <v>-0.36812728521227767</v>
      </c>
      <c r="S2" s="23">
        <v>0.32137003600501451</v>
      </c>
      <c r="T2" s="23">
        <v>0.16544398524390941</v>
      </c>
      <c r="U2" s="23">
        <v>0.32680822915417712</v>
      </c>
      <c r="V2" s="23">
        <v>0.17823306010526552</v>
      </c>
    </row>
  </sheetData>
  <conditionalFormatting sqref="B2:V2">
    <cfRule type="top10" dxfId="8" priority="19" percent="1" bottom="1" rank="15"/>
    <cfRule type="top10" dxfId="7" priority="20" percent="1" rank="2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</vt:lpstr>
      <vt:lpstr>women</vt:lpstr>
      <vt:lpstr>combined</vt:lpstr>
      <vt:lpstr>Men Corr</vt:lpstr>
      <vt:lpstr>Women Corr</vt:lpstr>
      <vt:lpstr>Combined Corr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2010-10-11T13:36:50Z</dcterms:created>
  <dcterms:modified xsi:type="dcterms:W3CDTF">2010-10-11T13:37:22Z</dcterms:modified>
</cp:coreProperties>
</file>